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Backup 4 Terra/Karate/Cup Belp 2023/"/>
    </mc:Choice>
  </mc:AlternateContent>
  <xr:revisionPtr revIDLastSave="0" documentId="13_ncr:1_{5B7216D1-7EA5-964B-9B45-448F6358D799}" xr6:coauthVersionLast="47" xr6:coauthVersionMax="47" xr10:uidLastSave="{00000000-0000-0000-0000-000000000000}"/>
  <bookViews>
    <workbookView xWindow="20" yWindow="500" windowWidth="29060" windowHeight="23640" xr2:uid="{00000000-000D-0000-FFFF-FFFF00000000}"/>
  </bookViews>
  <sheets>
    <sheet name="Shotokan Cup" sheetId="6" r:id="rId1"/>
    <sheet name="Parameter" sheetId="2" r:id="rId2"/>
    <sheet name="Auslosung" sheetId="7" r:id="rId3"/>
    <sheet name="Tabelle1" sheetId="8" r:id="rId4"/>
  </sheets>
  <definedNames>
    <definedName name="Dojo">'Shotokan Cup'!$B$2</definedName>
    <definedName name="Geschlecht">Parameter!$A$2:$A$3</definedName>
    <definedName name="Gurt">Parameter!$C$2:$C$8</definedName>
    <definedName name="Kata">Parameter!$B$2:$B$3</definedName>
    <definedName name="Kata_Team_Nr">Parameter!$F$2:$F$17</definedName>
    <definedName name="Kumite">Parameter!$E$2:$E$4</definedName>
    <definedName name="Kumite_Team_Nr">Parameter!$G$2:$G$17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2" i="7"/>
  <c r="I2" i="7"/>
  <c r="B3" i="7" l="1"/>
  <c r="C3" i="7"/>
  <c r="D3" i="7"/>
  <c r="E3" i="7"/>
  <c r="F3" i="7"/>
  <c r="G3" i="7"/>
  <c r="H3" i="7"/>
  <c r="I3" i="7"/>
  <c r="B4" i="7"/>
  <c r="C4" i="7"/>
  <c r="D4" i="7"/>
  <c r="E4" i="7"/>
  <c r="F4" i="7"/>
  <c r="G4" i="7"/>
  <c r="H4" i="7"/>
  <c r="I4" i="7"/>
  <c r="B5" i="7"/>
  <c r="C5" i="7"/>
  <c r="D5" i="7"/>
  <c r="E5" i="7"/>
  <c r="F5" i="7"/>
  <c r="G5" i="7"/>
  <c r="H5" i="7"/>
  <c r="I5" i="7"/>
  <c r="B6" i="7"/>
  <c r="C6" i="7"/>
  <c r="D6" i="7"/>
  <c r="E6" i="7"/>
  <c r="F6" i="7"/>
  <c r="G6" i="7"/>
  <c r="H6" i="7"/>
  <c r="I6" i="7"/>
  <c r="B7" i="7"/>
  <c r="C7" i="7"/>
  <c r="D7" i="7"/>
  <c r="E7" i="7"/>
  <c r="F7" i="7"/>
  <c r="G7" i="7"/>
  <c r="H7" i="7"/>
  <c r="I7" i="7"/>
  <c r="B8" i="7"/>
  <c r="C8" i="7"/>
  <c r="D8" i="7"/>
  <c r="E8" i="7"/>
  <c r="F8" i="7"/>
  <c r="G8" i="7"/>
  <c r="H8" i="7"/>
  <c r="I8" i="7"/>
  <c r="B9" i="7"/>
  <c r="C9" i="7"/>
  <c r="D9" i="7"/>
  <c r="E9" i="7"/>
  <c r="F9" i="7"/>
  <c r="G9" i="7"/>
  <c r="H9" i="7"/>
  <c r="I9" i="7"/>
  <c r="B10" i="7"/>
  <c r="C10" i="7"/>
  <c r="D10" i="7"/>
  <c r="E10" i="7"/>
  <c r="F10" i="7"/>
  <c r="G10" i="7"/>
  <c r="H10" i="7"/>
  <c r="I10" i="7"/>
  <c r="B11" i="7"/>
  <c r="C11" i="7"/>
  <c r="D11" i="7"/>
  <c r="E11" i="7"/>
  <c r="F11" i="7"/>
  <c r="G11" i="7"/>
  <c r="H11" i="7"/>
  <c r="I11" i="7"/>
  <c r="B12" i="7"/>
  <c r="C12" i="7"/>
  <c r="D12" i="7"/>
  <c r="E12" i="7"/>
  <c r="F12" i="7"/>
  <c r="G12" i="7"/>
  <c r="H12" i="7"/>
  <c r="I12" i="7"/>
  <c r="B13" i="7"/>
  <c r="C13" i="7"/>
  <c r="D13" i="7"/>
  <c r="E13" i="7"/>
  <c r="F13" i="7"/>
  <c r="G13" i="7"/>
  <c r="H13" i="7"/>
  <c r="I13" i="7"/>
  <c r="B14" i="7"/>
  <c r="C14" i="7"/>
  <c r="D14" i="7"/>
  <c r="E14" i="7"/>
  <c r="F14" i="7"/>
  <c r="G14" i="7"/>
  <c r="H14" i="7"/>
  <c r="I14" i="7"/>
  <c r="B15" i="7"/>
  <c r="C15" i="7"/>
  <c r="D15" i="7"/>
  <c r="E15" i="7"/>
  <c r="F15" i="7"/>
  <c r="G15" i="7"/>
  <c r="H15" i="7"/>
  <c r="I15" i="7"/>
  <c r="B16" i="7"/>
  <c r="C16" i="7"/>
  <c r="D16" i="7"/>
  <c r="E16" i="7"/>
  <c r="F16" i="7"/>
  <c r="G16" i="7"/>
  <c r="H16" i="7"/>
  <c r="I16" i="7"/>
  <c r="B17" i="7"/>
  <c r="C17" i="7"/>
  <c r="D17" i="7"/>
  <c r="E17" i="7"/>
  <c r="F17" i="7"/>
  <c r="G17" i="7"/>
  <c r="H17" i="7"/>
  <c r="I17" i="7"/>
  <c r="B18" i="7"/>
  <c r="C18" i="7"/>
  <c r="D18" i="7"/>
  <c r="E18" i="7"/>
  <c r="F18" i="7"/>
  <c r="G18" i="7"/>
  <c r="H18" i="7"/>
  <c r="I18" i="7"/>
  <c r="B19" i="7"/>
  <c r="C19" i="7"/>
  <c r="D19" i="7"/>
  <c r="E19" i="7"/>
  <c r="F19" i="7"/>
  <c r="G19" i="7"/>
  <c r="H19" i="7"/>
  <c r="I19" i="7"/>
  <c r="B20" i="7"/>
  <c r="C20" i="7"/>
  <c r="D20" i="7"/>
  <c r="E20" i="7"/>
  <c r="F20" i="7"/>
  <c r="G20" i="7"/>
  <c r="H20" i="7"/>
  <c r="I20" i="7"/>
  <c r="B21" i="7"/>
  <c r="C21" i="7"/>
  <c r="D21" i="7"/>
  <c r="E21" i="7"/>
  <c r="F21" i="7"/>
  <c r="G21" i="7"/>
  <c r="H21" i="7"/>
  <c r="I21" i="7"/>
  <c r="B22" i="7"/>
  <c r="C22" i="7"/>
  <c r="D22" i="7"/>
  <c r="E22" i="7"/>
  <c r="F22" i="7"/>
  <c r="G22" i="7"/>
  <c r="H22" i="7"/>
  <c r="I22" i="7"/>
  <c r="B23" i="7"/>
  <c r="C23" i="7"/>
  <c r="D23" i="7"/>
  <c r="E23" i="7"/>
  <c r="F23" i="7"/>
  <c r="G23" i="7"/>
  <c r="H23" i="7"/>
  <c r="I23" i="7"/>
  <c r="B24" i="7"/>
  <c r="C24" i="7"/>
  <c r="D24" i="7"/>
  <c r="E24" i="7"/>
  <c r="F24" i="7"/>
  <c r="G24" i="7"/>
  <c r="H24" i="7"/>
  <c r="I24" i="7"/>
  <c r="B25" i="7"/>
  <c r="C25" i="7"/>
  <c r="D25" i="7"/>
  <c r="E25" i="7"/>
  <c r="F25" i="7"/>
  <c r="G25" i="7"/>
  <c r="H25" i="7"/>
  <c r="I25" i="7"/>
  <c r="B26" i="7"/>
  <c r="C26" i="7"/>
  <c r="D26" i="7"/>
  <c r="E26" i="7"/>
  <c r="F26" i="7"/>
  <c r="G26" i="7"/>
  <c r="H26" i="7"/>
  <c r="I26" i="7"/>
  <c r="B27" i="7"/>
  <c r="C27" i="7"/>
  <c r="D27" i="7"/>
  <c r="E27" i="7"/>
  <c r="F27" i="7"/>
  <c r="G27" i="7"/>
  <c r="H27" i="7"/>
  <c r="I27" i="7"/>
  <c r="B28" i="7"/>
  <c r="C28" i="7"/>
  <c r="D28" i="7"/>
  <c r="E28" i="7"/>
  <c r="F28" i="7"/>
  <c r="G28" i="7"/>
  <c r="H28" i="7"/>
  <c r="I28" i="7"/>
  <c r="B29" i="7"/>
  <c r="C29" i="7"/>
  <c r="D29" i="7"/>
  <c r="E29" i="7"/>
  <c r="F29" i="7"/>
  <c r="G29" i="7"/>
  <c r="H29" i="7"/>
  <c r="I29" i="7"/>
  <c r="B30" i="7"/>
  <c r="C30" i="7"/>
  <c r="D30" i="7"/>
  <c r="E30" i="7"/>
  <c r="F30" i="7"/>
  <c r="G30" i="7"/>
  <c r="H30" i="7"/>
  <c r="I30" i="7"/>
  <c r="B31" i="7"/>
  <c r="C31" i="7"/>
  <c r="D31" i="7"/>
  <c r="E31" i="7"/>
  <c r="F31" i="7"/>
  <c r="G31" i="7"/>
  <c r="H31" i="7"/>
  <c r="I31" i="7"/>
  <c r="B32" i="7"/>
  <c r="C32" i="7"/>
  <c r="D32" i="7"/>
  <c r="E32" i="7"/>
  <c r="F32" i="7"/>
  <c r="G32" i="7"/>
  <c r="H32" i="7"/>
  <c r="I32" i="7"/>
  <c r="B33" i="7"/>
  <c r="C33" i="7"/>
  <c r="D33" i="7"/>
  <c r="E33" i="7"/>
  <c r="F33" i="7"/>
  <c r="G33" i="7"/>
  <c r="H33" i="7"/>
  <c r="I33" i="7"/>
  <c r="B34" i="7"/>
  <c r="C34" i="7"/>
  <c r="D34" i="7"/>
  <c r="E34" i="7"/>
  <c r="F34" i="7"/>
  <c r="G34" i="7"/>
  <c r="H34" i="7"/>
  <c r="I34" i="7"/>
  <c r="B35" i="7"/>
  <c r="C35" i="7"/>
  <c r="D35" i="7"/>
  <c r="E35" i="7"/>
  <c r="F35" i="7"/>
  <c r="G35" i="7"/>
  <c r="H35" i="7"/>
  <c r="I35" i="7"/>
  <c r="B36" i="7"/>
  <c r="C36" i="7"/>
  <c r="D36" i="7"/>
  <c r="E36" i="7"/>
  <c r="F36" i="7"/>
  <c r="G36" i="7"/>
  <c r="H36" i="7"/>
  <c r="I36" i="7"/>
  <c r="B37" i="7"/>
  <c r="C37" i="7"/>
  <c r="D37" i="7"/>
  <c r="E37" i="7"/>
  <c r="F37" i="7"/>
  <c r="G37" i="7"/>
  <c r="H37" i="7"/>
  <c r="I37" i="7"/>
  <c r="B38" i="7"/>
  <c r="C38" i="7"/>
  <c r="D38" i="7"/>
  <c r="E38" i="7"/>
  <c r="F38" i="7"/>
  <c r="G38" i="7"/>
  <c r="H38" i="7"/>
  <c r="I38" i="7"/>
  <c r="B39" i="7"/>
  <c r="C39" i="7"/>
  <c r="D39" i="7"/>
  <c r="E39" i="7"/>
  <c r="F39" i="7"/>
  <c r="G39" i="7"/>
  <c r="H39" i="7"/>
  <c r="I39" i="7"/>
  <c r="B40" i="7"/>
  <c r="C40" i="7"/>
  <c r="D40" i="7"/>
  <c r="E40" i="7"/>
  <c r="F40" i="7"/>
  <c r="G40" i="7"/>
  <c r="H40" i="7"/>
  <c r="I40" i="7"/>
  <c r="B41" i="7"/>
  <c r="C41" i="7"/>
  <c r="D41" i="7"/>
  <c r="E41" i="7"/>
  <c r="F41" i="7"/>
  <c r="G41" i="7"/>
  <c r="H41" i="7"/>
  <c r="I41" i="7"/>
  <c r="B42" i="7"/>
  <c r="C42" i="7"/>
  <c r="D42" i="7"/>
  <c r="E42" i="7"/>
  <c r="F42" i="7"/>
  <c r="G42" i="7"/>
  <c r="H42" i="7"/>
  <c r="I42" i="7"/>
  <c r="B43" i="7"/>
  <c r="C43" i="7"/>
  <c r="D43" i="7"/>
  <c r="E43" i="7"/>
  <c r="F43" i="7"/>
  <c r="G43" i="7"/>
  <c r="H43" i="7"/>
  <c r="I43" i="7"/>
  <c r="B44" i="7"/>
  <c r="C44" i="7"/>
  <c r="D44" i="7"/>
  <c r="E44" i="7"/>
  <c r="F44" i="7"/>
  <c r="G44" i="7"/>
  <c r="H44" i="7"/>
  <c r="I44" i="7"/>
  <c r="B45" i="7"/>
  <c r="C45" i="7"/>
  <c r="D45" i="7"/>
  <c r="E45" i="7"/>
  <c r="F45" i="7"/>
  <c r="G45" i="7"/>
  <c r="H45" i="7"/>
  <c r="I45" i="7"/>
  <c r="B46" i="7"/>
  <c r="C46" i="7"/>
  <c r="D46" i="7"/>
  <c r="E46" i="7"/>
  <c r="F46" i="7"/>
  <c r="G46" i="7"/>
  <c r="H46" i="7"/>
  <c r="I46" i="7"/>
  <c r="B47" i="7"/>
  <c r="C47" i="7"/>
  <c r="D47" i="7"/>
  <c r="E47" i="7"/>
  <c r="F47" i="7"/>
  <c r="G47" i="7"/>
  <c r="H47" i="7"/>
  <c r="I47" i="7"/>
  <c r="B48" i="7"/>
  <c r="C48" i="7"/>
  <c r="D48" i="7"/>
  <c r="E48" i="7"/>
  <c r="F48" i="7"/>
  <c r="G48" i="7"/>
  <c r="H48" i="7"/>
  <c r="I48" i="7"/>
  <c r="B49" i="7"/>
  <c r="C49" i="7"/>
  <c r="D49" i="7"/>
  <c r="E49" i="7"/>
  <c r="F49" i="7"/>
  <c r="G49" i="7"/>
  <c r="H49" i="7"/>
  <c r="I49" i="7"/>
  <c r="B50" i="7"/>
  <c r="C50" i="7"/>
  <c r="D50" i="7"/>
  <c r="E50" i="7"/>
  <c r="F50" i="7"/>
  <c r="G50" i="7"/>
  <c r="H50" i="7"/>
  <c r="I50" i="7"/>
  <c r="B51" i="7"/>
  <c r="C51" i="7"/>
  <c r="D51" i="7"/>
  <c r="E51" i="7"/>
  <c r="F51" i="7"/>
  <c r="G51" i="7"/>
  <c r="H51" i="7"/>
  <c r="I51" i="7"/>
  <c r="B52" i="7"/>
  <c r="C52" i="7"/>
  <c r="D52" i="7"/>
  <c r="E52" i="7"/>
  <c r="F52" i="7"/>
  <c r="G52" i="7"/>
  <c r="H52" i="7"/>
  <c r="I52" i="7"/>
  <c r="B53" i="7"/>
  <c r="C53" i="7"/>
  <c r="D53" i="7"/>
  <c r="E53" i="7"/>
  <c r="F53" i="7"/>
  <c r="G53" i="7"/>
  <c r="H53" i="7"/>
  <c r="I53" i="7"/>
  <c r="B54" i="7"/>
  <c r="C54" i="7"/>
  <c r="D54" i="7"/>
  <c r="E54" i="7"/>
  <c r="F54" i="7"/>
  <c r="G54" i="7"/>
  <c r="H54" i="7"/>
  <c r="I54" i="7"/>
  <c r="B55" i="7"/>
  <c r="C55" i="7"/>
  <c r="D55" i="7"/>
  <c r="E55" i="7"/>
  <c r="F55" i="7"/>
  <c r="G55" i="7"/>
  <c r="H55" i="7"/>
  <c r="I55" i="7"/>
  <c r="B56" i="7"/>
  <c r="C56" i="7"/>
  <c r="D56" i="7"/>
  <c r="E56" i="7"/>
  <c r="F56" i="7"/>
  <c r="G56" i="7"/>
  <c r="H56" i="7"/>
  <c r="I56" i="7"/>
  <c r="B57" i="7"/>
  <c r="C57" i="7"/>
  <c r="D57" i="7"/>
  <c r="E57" i="7"/>
  <c r="F57" i="7"/>
  <c r="G57" i="7"/>
  <c r="H57" i="7"/>
  <c r="I57" i="7"/>
  <c r="B58" i="7"/>
  <c r="C58" i="7"/>
  <c r="D58" i="7"/>
  <c r="E58" i="7"/>
  <c r="F58" i="7"/>
  <c r="G58" i="7"/>
  <c r="H58" i="7"/>
  <c r="I58" i="7"/>
  <c r="B59" i="7"/>
  <c r="C59" i="7"/>
  <c r="D59" i="7"/>
  <c r="E59" i="7"/>
  <c r="F59" i="7"/>
  <c r="G59" i="7"/>
  <c r="H59" i="7"/>
  <c r="I59" i="7"/>
  <c r="B60" i="7"/>
  <c r="C60" i="7"/>
  <c r="D60" i="7"/>
  <c r="E60" i="7"/>
  <c r="F60" i="7"/>
  <c r="G60" i="7"/>
  <c r="H60" i="7"/>
  <c r="I60" i="7"/>
  <c r="B61" i="7"/>
  <c r="C61" i="7"/>
  <c r="D61" i="7"/>
  <c r="E61" i="7"/>
  <c r="F61" i="7"/>
  <c r="G61" i="7"/>
  <c r="H61" i="7"/>
  <c r="I61" i="7"/>
  <c r="B62" i="7"/>
  <c r="C62" i="7"/>
  <c r="D62" i="7"/>
  <c r="E62" i="7"/>
  <c r="F62" i="7"/>
  <c r="G62" i="7"/>
  <c r="H62" i="7"/>
  <c r="I62" i="7"/>
  <c r="B63" i="7"/>
  <c r="C63" i="7"/>
  <c r="D63" i="7"/>
  <c r="E63" i="7"/>
  <c r="F63" i="7"/>
  <c r="G63" i="7"/>
  <c r="H63" i="7"/>
  <c r="I63" i="7"/>
  <c r="B64" i="7"/>
  <c r="C64" i="7"/>
  <c r="D64" i="7"/>
  <c r="E64" i="7"/>
  <c r="F64" i="7"/>
  <c r="G64" i="7"/>
  <c r="H64" i="7"/>
  <c r="I64" i="7"/>
  <c r="B65" i="7"/>
  <c r="C65" i="7"/>
  <c r="D65" i="7"/>
  <c r="E65" i="7"/>
  <c r="F65" i="7"/>
  <c r="G65" i="7"/>
  <c r="H65" i="7"/>
  <c r="I65" i="7"/>
  <c r="B66" i="7"/>
  <c r="C66" i="7"/>
  <c r="D66" i="7"/>
  <c r="E66" i="7"/>
  <c r="F66" i="7"/>
  <c r="G66" i="7"/>
  <c r="H66" i="7"/>
  <c r="I66" i="7"/>
  <c r="B67" i="7"/>
  <c r="C67" i="7"/>
  <c r="D67" i="7"/>
  <c r="E67" i="7"/>
  <c r="F67" i="7"/>
  <c r="G67" i="7"/>
  <c r="H67" i="7"/>
  <c r="I67" i="7"/>
  <c r="B68" i="7"/>
  <c r="C68" i="7"/>
  <c r="D68" i="7"/>
  <c r="E68" i="7"/>
  <c r="F68" i="7"/>
  <c r="G68" i="7"/>
  <c r="H68" i="7"/>
  <c r="I68" i="7"/>
  <c r="B69" i="7"/>
  <c r="C69" i="7"/>
  <c r="D69" i="7"/>
  <c r="E69" i="7"/>
  <c r="F69" i="7"/>
  <c r="G69" i="7"/>
  <c r="H69" i="7"/>
  <c r="I69" i="7"/>
  <c r="B70" i="7"/>
  <c r="C70" i="7"/>
  <c r="D70" i="7"/>
  <c r="E70" i="7"/>
  <c r="F70" i="7"/>
  <c r="G70" i="7"/>
  <c r="H70" i="7"/>
  <c r="I70" i="7"/>
  <c r="B71" i="7"/>
  <c r="C71" i="7"/>
  <c r="D71" i="7"/>
  <c r="E71" i="7"/>
  <c r="F71" i="7"/>
  <c r="G71" i="7"/>
  <c r="H71" i="7"/>
  <c r="I71" i="7"/>
  <c r="B72" i="7"/>
  <c r="C72" i="7"/>
  <c r="D72" i="7"/>
  <c r="E72" i="7"/>
  <c r="F72" i="7"/>
  <c r="G72" i="7"/>
  <c r="H72" i="7"/>
  <c r="I72" i="7"/>
  <c r="B73" i="7"/>
  <c r="C73" i="7"/>
  <c r="D73" i="7"/>
  <c r="E73" i="7"/>
  <c r="F73" i="7"/>
  <c r="G73" i="7"/>
  <c r="H73" i="7"/>
  <c r="I73" i="7"/>
  <c r="B74" i="7"/>
  <c r="C74" i="7"/>
  <c r="D74" i="7"/>
  <c r="E74" i="7"/>
  <c r="F74" i="7"/>
  <c r="G74" i="7"/>
  <c r="H74" i="7"/>
  <c r="I74" i="7"/>
  <c r="B75" i="7"/>
  <c r="C75" i="7"/>
  <c r="D75" i="7"/>
  <c r="E75" i="7"/>
  <c r="F75" i="7"/>
  <c r="G75" i="7"/>
  <c r="H75" i="7"/>
  <c r="I75" i="7"/>
  <c r="B76" i="7"/>
  <c r="C76" i="7"/>
  <c r="D76" i="7"/>
  <c r="E76" i="7"/>
  <c r="F76" i="7"/>
  <c r="G76" i="7"/>
  <c r="H76" i="7"/>
  <c r="I76" i="7"/>
  <c r="B77" i="7"/>
  <c r="C77" i="7"/>
  <c r="D77" i="7"/>
  <c r="E77" i="7"/>
  <c r="F77" i="7"/>
  <c r="G77" i="7"/>
  <c r="H77" i="7"/>
  <c r="I77" i="7"/>
  <c r="B78" i="7"/>
  <c r="C78" i="7"/>
  <c r="D78" i="7"/>
  <c r="E78" i="7"/>
  <c r="F78" i="7"/>
  <c r="G78" i="7"/>
  <c r="H78" i="7"/>
  <c r="I78" i="7"/>
  <c r="B79" i="7"/>
  <c r="C79" i="7"/>
  <c r="D79" i="7"/>
  <c r="E79" i="7"/>
  <c r="F79" i="7"/>
  <c r="G79" i="7"/>
  <c r="H79" i="7"/>
  <c r="I79" i="7"/>
  <c r="B80" i="7"/>
  <c r="C80" i="7"/>
  <c r="D80" i="7"/>
  <c r="E80" i="7"/>
  <c r="F80" i="7"/>
  <c r="G80" i="7"/>
  <c r="H80" i="7"/>
  <c r="I80" i="7"/>
  <c r="B81" i="7"/>
  <c r="C81" i="7"/>
  <c r="D81" i="7"/>
  <c r="E81" i="7"/>
  <c r="F81" i="7"/>
  <c r="G81" i="7"/>
  <c r="H81" i="7"/>
  <c r="I81" i="7"/>
  <c r="B82" i="7"/>
  <c r="C82" i="7"/>
  <c r="D82" i="7"/>
  <c r="E82" i="7"/>
  <c r="F82" i="7"/>
  <c r="G82" i="7"/>
  <c r="H82" i="7"/>
  <c r="I82" i="7"/>
  <c r="B83" i="7"/>
  <c r="C83" i="7"/>
  <c r="D83" i="7"/>
  <c r="E83" i="7"/>
  <c r="F83" i="7"/>
  <c r="G83" i="7"/>
  <c r="H83" i="7"/>
  <c r="I83" i="7"/>
  <c r="B84" i="7"/>
  <c r="C84" i="7"/>
  <c r="D84" i="7"/>
  <c r="E84" i="7"/>
  <c r="F84" i="7"/>
  <c r="G84" i="7"/>
  <c r="H84" i="7"/>
  <c r="I84" i="7"/>
  <c r="B85" i="7"/>
  <c r="C85" i="7"/>
  <c r="D85" i="7"/>
  <c r="E85" i="7"/>
  <c r="F85" i="7"/>
  <c r="G85" i="7"/>
  <c r="H85" i="7"/>
  <c r="I85" i="7"/>
  <c r="B86" i="7"/>
  <c r="C86" i="7"/>
  <c r="D86" i="7"/>
  <c r="E86" i="7"/>
  <c r="F86" i="7"/>
  <c r="G86" i="7"/>
  <c r="H86" i="7"/>
  <c r="I86" i="7"/>
  <c r="B87" i="7"/>
  <c r="C87" i="7"/>
  <c r="D87" i="7"/>
  <c r="E87" i="7"/>
  <c r="F87" i="7"/>
  <c r="G87" i="7"/>
  <c r="H87" i="7"/>
  <c r="I87" i="7"/>
  <c r="B88" i="7"/>
  <c r="C88" i="7"/>
  <c r="D88" i="7"/>
  <c r="E88" i="7"/>
  <c r="F88" i="7"/>
  <c r="G88" i="7"/>
  <c r="H88" i="7"/>
  <c r="I88" i="7"/>
  <c r="B89" i="7"/>
  <c r="C89" i="7"/>
  <c r="D89" i="7"/>
  <c r="E89" i="7"/>
  <c r="F89" i="7"/>
  <c r="G89" i="7"/>
  <c r="H89" i="7"/>
  <c r="I89" i="7"/>
  <c r="B90" i="7"/>
  <c r="C90" i="7"/>
  <c r="D90" i="7"/>
  <c r="E90" i="7"/>
  <c r="F90" i="7"/>
  <c r="G90" i="7"/>
  <c r="H90" i="7"/>
  <c r="I90" i="7"/>
  <c r="B91" i="7"/>
  <c r="C91" i="7"/>
  <c r="D91" i="7"/>
  <c r="E91" i="7"/>
  <c r="F91" i="7"/>
  <c r="G91" i="7"/>
  <c r="H91" i="7"/>
  <c r="I91" i="7"/>
  <c r="B92" i="7"/>
  <c r="C92" i="7"/>
  <c r="D92" i="7"/>
  <c r="E92" i="7"/>
  <c r="F92" i="7"/>
  <c r="G92" i="7"/>
  <c r="H92" i="7"/>
  <c r="I92" i="7"/>
  <c r="B93" i="7"/>
  <c r="C93" i="7"/>
  <c r="D93" i="7"/>
  <c r="E93" i="7"/>
  <c r="F93" i="7"/>
  <c r="G93" i="7"/>
  <c r="H93" i="7"/>
  <c r="I93" i="7"/>
  <c r="B94" i="7"/>
  <c r="C94" i="7"/>
  <c r="D94" i="7"/>
  <c r="E94" i="7"/>
  <c r="F94" i="7"/>
  <c r="G94" i="7"/>
  <c r="H94" i="7"/>
  <c r="I94" i="7"/>
  <c r="B95" i="7"/>
  <c r="C95" i="7"/>
  <c r="D95" i="7"/>
  <c r="E95" i="7"/>
  <c r="F95" i="7"/>
  <c r="G95" i="7"/>
  <c r="H95" i="7"/>
  <c r="I95" i="7"/>
  <c r="B96" i="7"/>
  <c r="C96" i="7"/>
  <c r="D96" i="7"/>
  <c r="E96" i="7"/>
  <c r="F96" i="7"/>
  <c r="G96" i="7"/>
  <c r="H96" i="7"/>
  <c r="I96" i="7"/>
  <c r="B97" i="7"/>
  <c r="C97" i="7"/>
  <c r="D97" i="7"/>
  <c r="E97" i="7"/>
  <c r="F97" i="7"/>
  <c r="G97" i="7"/>
  <c r="H97" i="7"/>
  <c r="I97" i="7"/>
  <c r="B98" i="7"/>
  <c r="C98" i="7"/>
  <c r="D98" i="7"/>
  <c r="E98" i="7"/>
  <c r="F98" i="7"/>
  <c r="G98" i="7"/>
  <c r="H98" i="7"/>
  <c r="I98" i="7"/>
  <c r="B99" i="7"/>
  <c r="C99" i="7"/>
  <c r="D99" i="7"/>
  <c r="E99" i="7"/>
  <c r="F99" i="7"/>
  <c r="G99" i="7"/>
  <c r="H99" i="7"/>
  <c r="I99" i="7"/>
  <c r="B100" i="7"/>
  <c r="C100" i="7"/>
  <c r="D100" i="7"/>
  <c r="E100" i="7"/>
  <c r="F100" i="7"/>
  <c r="G100" i="7"/>
  <c r="H100" i="7"/>
  <c r="I100" i="7"/>
  <c r="B101" i="7"/>
  <c r="C101" i="7"/>
  <c r="D101" i="7"/>
  <c r="E101" i="7"/>
  <c r="F101" i="7"/>
  <c r="G101" i="7"/>
  <c r="H101" i="7"/>
  <c r="I101" i="7"/>
  <c r="L2" i="7" l="1"/>
  <c r="H2" i="7"/>
  <c r="G2" i="7"/>
  <c r="F2" i="7"/>
  <c r="E2" i="7"/>
  <c r="D2" i="7"/>
  <c r="C2" i="7"/>
  <c r="A3" i="7"/>
  <c r="L3" i="7"/>
  <c r="M3" i="7"/>
  <c r="A4" i="7"/>
  <c r="L4" i="7"/>
  <c r="M4" i="7"/>
  <c r="A5" i="7"/>
  <c r="L5" i="7"/>
  <c r="M5" i="7"/>
  <c r="A6" i="7"/>
  <c r="L6" i="7"/>
  <c r="M6" i="7"/>
  <c r="A7" i="7"/>
  <c r="L7" i="7"/>
  <c r="M7" i="7"/>
  <c r="A8" i="7"/>
  <c r="L8" i="7"/>
  <c r="M8" i="7"/>
  <c r="A9" i="7"/>
  <c r="L9" i="7"/>
  <c r="M9" i="7"/>
  <c r="A10" i="7"/>
  <c r="L10" i="7"/>
  <c r="M10" i="7"/>
  <c r="A11" i="7"/>
  <c r="L11" i="7"/>
  <c r="M11" i="7"/>
  <c r="A12" i="7"/>
  <c r="L12" i="7"/>
  <c r="M12" i="7"/>
  <c r="A13" i="7"/>
  <c r="L13" i="7"/>
  <c r="M13" i="7"/>
  <c r="A14" i="7"/>
  <c r="L14" i="7"/>
  <c r="M14" i="7"/>
  <c r="A15" i="7"/>
  <c r="L15" i="7"/>
  <c r="M15" i="7"/>
  <c r="A16" i="7"/>
  <c r="L16" i="7"/>
  <c r="M16" i="7"/>
  <c r="A17" i="7"/>
  <c r="L17" i="7"/>
  <c r="M17" i="7"/>
  <c r="A18" i="7"/>
  <c r="L18" i="7"/>
  <c r="M18" i="7"/>
  <c r="A19" i="7"/>
  <c r="L19" i="7"/>
  <c r="M19" i="7"/>
  <c r="A20" i="7"/>
  <c r="L20" i="7"/>
  <c r="M20" i="7"/>
  <c r="A21" i="7"/>
  <c r="L21" i="7"/>
  <c r="M21" i="7"/>
  <c r="A22" i="7"/>
  <c r="L22" i="7"/>
  <c r="M22" i="7"/>
  <c r="A23" i="7"/>
  <c r="L23" i="7"/>
  <c r="M23" i="7"/>
  <c r="A24" i="7"/>
  <c r="L24" i="7"/>
  <c r="M24" i="7"/>
  <c r="A25" i="7"/>
  <c r="L25" i="7"/>
  <c r="M25" i="7"/>
  <c r="A26" i="7"/>
  <c r="L26" i="7"/>
  <c r="M26" i="7"/>
  <c r="A27" i="7"/>
  <c r="L27" i="7"/>
  <c r="M27" i="7"/>
  <c r="A28" i="7"/>
  <c r="L28" i="7"/>
  <c r="M28" i="7"/>
  <c r="A29" i="7"/>
  <c r="L29" i="7"/>
  <c r="M29" i="7"/>
  <c r="A30" i="7"/>
  <c r="L30" i="7"/>
  <c r="M30" i="7"/>
  <c r="A31" i="7"/>
  <c r="L31" i="7"/>
  <c r="M31" i="7"/>
  <c r="A32" i="7"/>
  <c r="L32" i="7"/>
  <c r="M32" i="7"/>
  <c r="A33" i="7"/>
  <c r="L33" i="7"/>
  <c r="M33" i="7"/>
  <c r="A34" i="7"/>
  <c r="L34" i="7"/>
  <c r="M34" i="7"/>
  <c r="A35" i="7"/>
  <c r="L35" i="7"/>
  <c r="M35" i="7"/>
  <c r="A36" i="7"/>
  <c r="L36" i="7"/>
  <c r="M36" i="7"/>
  <c r="A37" i="7"/>
  <c r="L37" i="7"/>
  <c r="M37" i="7"/>
  <c r="A38" i="7"/>
  <c r="L38" i="7"/>
  <c r="M38" i="7"/>
  <c r="A39" i="7"/>
  <c r="L39" i="7"/>
  <c r="M39" i="7"/>
  <c r="A40" i="7"/>
  <c r="L40" i="7"/>
  <c r="M40" i="7"/>
  <c r="A41" i="7"/>
  <c r="L41" i="7"/>
  <c r="M41" i="7"/>
  <c r="A42" i="7"/>
  <c r="L42" i="7"/>
  <c r="M42" i="7"/>
  <c r="A43" i="7"/>
  <c r="L43" i="7"/>
  <c r="M43" i="7"/>
  <c r="A44" i="7"/>
  <c r="L44" i="7"/>
  <c r="M44" i="7"/>
  <c r="A45" i="7"/>
  <c r="L45" i="7"/>
  <c r="M45" i="7"/>
  <c r="A46" i="7"/>
  <c r="L46" i="7"/>
  <c r="M46" i="7"/>
  <c r="A47" i="7"/>
  <c r="L47" i="7"/>
  <c r="M47" i="7"/>
  <c r="A48" i="7"/>
  <c r="L48" i="7"/>
  <c r="M48" i="7"/>
  <c r="A49" i="7"/>
  <c r="L49" i="7"/>
  <c r="M49" i="7"/>
  <c r="A50" i="7"/>
  <c r="L50" i="7"/>
  <c r="M50" i="7"/>
  <c r="A51" i="7"/>
  <c r="K51" i="7"/>
  <c r="L51" i="7"/>
  <c r="M51" i="7"/>
  <c r="A52" i="7"/>
  <c r="L52" i="7"/>
  <c r="M52" i="7"/>
  <c r="A53" i="7"/>
  <c r="K53" i="7"/>
  <c r="L53" i="7"/>
  <c r="M53" i="7"/>
  <c r="A54" i="7"/>
  <c r="L54" i="7"/>
  <c r="M54" i="7"/>
  <c r="A55" i="7"/>
  <c r="K55" i="7"/>
  <c r="L55" i="7"/>
  <c r="M55" i="7"/>
  <c r="A56" i="7"/>
  <c r="L56" i="7"/>
  <c r="M56" i="7"/>
  <c r="A57" i="7"/>
  <c r="K57" i="7"/>
  <c r="L57" i="7"/>
  <c r="M57" i="7"/>
  <c r="A58" i="7"/>
  <c r="L58" i="7"/>
  <c r="M58" i="7"/>
  <c r="A59" i="7"/>
  <c r="K59" i="7"/>
  <c r="L59" i="7"/>
  <c r="M59" i="7"/>
  <c r="A60" i="7"/>
  <c r="L60" i="7"/>
  <c r="M60" i="7"/>
  <c r="A61" i="7"/>
  <c r="K61" i="7"/>
  <c r="L61" i="7"/>
  <c r="M61" i="7"/>
  <c r="A62" i="7"/>
  <c r="L62" i="7"/>
  <c r="M62" i="7"/>
  <c r="A63" i="7"/>
  <c r="K63" i="7"/>
  <c r="L63" i="7"/>
  <c r="M63" i="7"/>
  <c r="A64" i="7"/>
  <c r="L64" i="7"/>
  <c r="M64" i="7"/>
  <c r="A65" i="7"/>
  <c r="K65" i="7"/>
  <c r="L65" i="7"/>
  <c r="M65" i="7"/>
  <c r="A66" i="7"/>
  <c r="L66" i="7"/>
  <c r="M66" i="7"/>
  <c r="A67" i="7"/>
  <c r="K67" i="7"/>
  <c r="L67" i="7"/>
  <c r="M67" i="7"/>
  <c r="A68" i="7"/>
  <c r="L68" i="7"/>
  <c r="M68" i="7"/>
  <c r="A69" i="7"/>
  <c r="K69" i="7"/>
  <c r="L69" i="7"/>
  <c r="M69" i="7"/>
  <c r="A70" i="7"/>
  <c r="L70" i="7"/>
  <c r="M70" i="7"/>
  <c r="A71" i="7"/>
  <c r="K71" i="7"/>
  <c r="L71" i="7"/>
  <c r="M71" i="7"/>
  <c r="A72" i="7"/>
  <c r="L72" i="7"/>
  <c r="M72" i="7"/>
  <c r="A73" i="7"/>
  <c r="K73" i="7"/>
  <c r="L73" i="7"/>
  <c r="M73" i="7"/>
  <c r="A74" i="7"/>
  <c r="L74" i="7"/>
  <c r="M74" i="7"/>
  <c r="A75" i="7"/>
  <c r="K75" i="7"/>
  <c r="L75" i="7"/>
  <c r="M75" i="7"/>
  <c r="A76" i="7"/>
  <c r="L76" i="7"/>
  <c r="M76" i="7"/>
  <c r="A77" i="7"/>
  <c r="K77" i="7"/>
  <c r="L77" i="7"/>
  <c r="M77" i="7"/>
  <c r="A78" i="7"/>
  <c r="L78" i="7"/>
  <c r="M78" i="7"/>
  <c r="A79" i="7"/>
  <c r="K79" i="7"/>
  <c r="L79" i="7"/>
  <c r="M79" i="7"/>
  <c r="A80" i="7"/>
  <c r="L80" i="7"/>
  <c r="M80" i="7"/>
  <c r="A81" i="7"/>
  <c r="K81" i="7"/>
  <c r="L81" i="7"/>
  <c r="M81" i="7"/>
  <c r="A82" i="7"/>
  <c r="L82" i="7"/>
  <c r="M82" i="7"/>
  <c r="A83" i="7"/>
  <c r="K83" i="7"/>
  <c r="L83" i="7"/>
  <c r="M83" i="7"/>
  <c r="A84" i="7"/>
  <c r="L84" i="7"/>
  <c r="M84" i="7"/>
  <c r="A85" i="7"/>
  <c r="K85" i="7"/>
  <c r="L85" i="7"/>
  <c r="M85" i="7"/>
  <c r="A86" i="7"/>
  <c r="L86" i="7"/>
  <c r="M86" i="7"/>
  <c r="A87" i="7"/>
  <c r="K87" i="7"/>
  <c r="L87" i="7"/>
  <c r="M87" i="7"/>
  <c r="A88" i="7"/>
  <c r="L88" i="7"/>
  <c r="M88" i="7"/>
  <c r="A89" i="7"/>
  <c r="K89" i="7"/>
  <c r="L89" i="7"/>
  <c r="M89" i="7"/>
  <c r="A90" i="7"/>
  <c r="L90" i="7"/>
  <c r="M90" i="7"/>
  <c r="A91" i="7"/>
  <c r="K91" i="7"/>
  <c r="L91" i="7"/>
  <c r="M91" i="7"/>
  <c r="A92" i="7"/>
  <c r="L92" i="7"/>
  <c r="M92" i="7"/>
  <c r="A93" i="7"/>
  <c r="K93" i="7"/>
  <c r="L93" i="7"/>
  <c r="M93" i="7"/>
  <c r="A94" i="7"/>
  <c r="L94" i="7"/>
  <c r="M94" i="7"/>
  <c r="A95" i="7"/>
  <c r="K95" i="7"/>
  <c r="L95" i="7"/>
  <c r="M95" i="7"/>
  <c r="A96" i="7"/>
  <c r="L96" i="7"/>
  <c r="M96" i="7"/>
  <c r="A97" i="7"/>
  <c r="K97" i="7"/>
  <c r="L97" i="7"/>
  <c r="M97" i="7"/>
  <c r="A98" i="7"/>
  <c r="L98" i="7"/>
  <c r="M98" i="7"/>
  <c r="A99" i="7"/>
  <c r="K99" i="7"/>
  <c r="L99" i="7"/>
  <c r="M99" i="7"/>
  <c r="A100" i="7"/>
  <c r="L100" i="7"/>
  <c r="M100" i="7"/>
  <c r="A101" i="7"/>
  <c r="K101" i="7"/>
  <c r="L101" i="7"/>
  <c r="M101" i="7"/>
  <c r="A2" i="7"/>
  <c r="B2" i="7"/>
  <c r="M2" i="7"/>
  <c r="K100" i="7" l="1"/>
  <c r="K96" i="7"/>
  <c r="K92" i="7"/>
  <c r="K88" i="7"/>
  <c r="K84" i="7"/>
  <c r="K80" i="7"/>
  <c r="K76" i="7"/>
  <c r="K72" i="7"/>
  <c r="K68" i="7"/>
  <c r="K64" i="7"/>
  <c r="K60" i="7"/>
  <c r="K56" i="7"/>
  <c r="K52" i="7"/>
  <c r="K98" i="7"/>
  <c r="K94" i="7"/>
  <c r="K90" i="7"/>
  <c r="K86" i="7"/>
  <c r="K82" i="7"/>
  <c r="K78" i="7"/>
  <c r="K74" i="7"/>
  <c r="K70" i="7"/>
  <c r="K66" i="7"/>
  <c r="K62" i="7"/>
  <c r="K58" i="7"/>
  <c r="K54" i="7"/>
  <c r="K50" i="7"/>
  <c r="K37" i="7"/>
  <c r="K27" i="7"/>
  <c r="K44" i="7"/>
  <c r="K42" i="7"/>
  <c r="K28" i="7"/>
  <c r="K22" i="7"/>
  <c r="K47" i="7"/>
  <c r="K43" i="7"/>
  <c r="K41" i="7"/>
  <c r="K35" i="7"/>
  <c r="K33" i="7"/>
  <c r="K25" i="7"/>
  <c r="K48" i="7"/>
  <c r="K17" i="7"/>
  <c r="K13" i="7"/>
  <c r="K9" i="7"/>
  <c r="K5" i="7"/>
  <c r="K49" i="7"/>
  <c r="K46" i="7"/>
  <c r="K45" i="7"/>
  <c r="K36" i="7"/>
  <c r="K31" i="7"/>
  <c r="K40" i="7"/>
  <c r="K39" i="7"/>
  <c r="K38" i="7"/>
  <c r="K34" i="7"/>
  <c r="K32" i="7"/>
  <c r="K30" i="7"/>
  <c r="K29" i="7"/>
  <c r="K26" i="7"/>
  <c r="K24" i="7"/>
  <c r="K23" i="7"/>
  <c r="K21" i="7"/>
  <c r="K20" i="7"/>
  <c r="K19" i="7"/>
  <c r="K18" i="7"/>
  <c r="K16" i="7"/>
  <c r="K15" i="7"/>
  <c r="K14" i="7"/>
  <c r="K12" i="7"/>
  <c r="K11" i="7"/>
  <c r="K10" i="7"/>
  <c r="K8" i="7"/>
  <c r="K3" i="7"/>
  <c r="K4" i="7"/>
  <c r="K7" i="7"/>
  <c r="K6" i="7"/>
  <c r="K2" i="7"/>
  <c r="M1" i="7"/>
  <c r="L1" i="7"/>
  <c r="K1" i="7" l="1"/>
  <c r="J2" i="6" s="1"/>
</calcChain>
</file>

<file path=xl/sharedStrings.xml><?xml version="1.0" encoding="utf-8"?>
<sst xmlns="http://schemas.openxmlformats.org/spreadsheetml/2006/main" count="87" uniqueCount="73">
  <si>
    <t>Vorname</t>
  </si>
  <si>
    <t>Geschlecht</t>
  </si>
  <si>
    <t>M</t>
  </si>
  <si>
    <t>F</t>
  </si>
  <si>
    <t>Gurt</t>
  </si>
  <si>
    <t>Blau</t>
  </si>
  <si>
    <t>Braun</t>
  </si>
  <si>
    <t>Schwarz</t>
  </si>
  <si>
    <t>Gurtfarbe</t>
  </si>
  <si>
    <t>Kosten</t>
  </si>
  <si>
    <t>Geb.Datum</t>
  </si>
  <si>
    <t>Kata</t>
  </si>
  <si>
    <t>Kumite</t>
  </si>
  <si>
    <t>Weiss</t>
  </si>
  <si>
    <t>Gelb</t>
  </si>
  <si>
    <t>Orange</t>
  </si>
  <si>
    <t>Grün</t>
  </si>
  <si>
    <t>Ja</t>
  </si>
  <si>
    <t>Nein</t>
  </si>
  <si>
    <t>Kihon Ippon</t>
  </si>
  <si>
    <t>Jiyu</t>
  </si>
  <si>
    <t>KataTeam Nr</t>
  </si>
  <si>
    <t>Kata Team 1</t>
  </si>
  <si>
    <t>Kata_Team_Nr</t>
  </si>
  <si>
    <t>Kata Team 2</t>
  </si>
  <si>
    <t>Kata Team 3</t>
  </si>
  <si>
    <t>Kata Team 4</t>
  </si>
  <si>
    <t>Kata Team 5</t>
  </si>
  <si>
    <t>Kata Team 6</t>
  </si>
  <si>
    <t>Kata Team 7</t>
  </si>
  <si>
    <t>Kata Team 8</t>
  </si>
  <si>
    <t>Kata Team 9</t>
  </si>
  <si>
    <t>Kata Team 10</t>
  </si>
  <si>
    <t>Kata Team 11</t>
  </si>
  <si>
    <t>Kata Team 12</t>
  </si>
  <si>
    <t>Kata Team 13</t>
  </si>
  <si>
    <t>Kata Team 14</t>
  </si>
  <si>
    <t>Kata Team 15</t>
  </si>
  <si>
    <t>Kumite_Team_Nr</t>
  </si>
  <si>
    <t>Kumite Team 1</t>
  </si>
  <si>
    <t>Kumite Team 2</t>
  </si>
  <si>
    <t>Kumite Team 3</t>
  </si>
  <si>
    <t>Kumite Team 4</t>
  </si>
  <si>
    <t>Kumite Team 5</t>
  </si>
  <si>
    <t>Kumite Team 6</t>
  </si>
  <si>
    <t>Kumite Team 7</t>
  </si>
  <si>
    <t>Kumite Team 8</t>
  </si>
  <si>
    <t>Kumite Team 9</t>
  </si>
  <si>
    <t>Kumite Team 10</t>
  </si>
  <si>
    <t>Kumite Team 11</t>
  </si>
  <si>
    <t>Kumite Team 12</t>
  </si>
  <si>
    <t>Kumite Team 13</t>
  </si>
  <si>
    <t>Kumite Team 14</t>
  </si>
  <si>
    <t>Kumite Team 15</t>
  </si>
  <si>
    <t>Dojo</t>
  </si>
  <si>
    <t>Athlet</t>
  </si>
  <si>
    <t>Jahrgang</t>
  </si>
  <si>
    <t>Kyu</t>
  </si>
  <si>
    <t>Jiyu_Kumite</t>
  </si>
  <si>
    <t>KihonIpponKumite</t>
  </si>
  <si>
    <t>KataTeam</t>
  </si>
  <si>
    <t>KumiteTeam</t>
  </si>
  <si>
    <t>Wettkämpfer Name</t>
  </si>
  <si>
    <t>braun</t>
  </si>
  <si>
    <t>Muster</t>
  </si>
  <si>
    <t>Verband, Dojoname</t>
  </si>
  <si>
    <t>Email</t>
  </si>
  <si>
    <t>KumiteTeam Nr</t>
  </si>
  <si>
    <t>wyss.p@datacomm.ch</t>
  </si>
  <si>
    <t>Fritz</t>
  </si>
  <si>
    <t>Shotokan Cup Belp - 05.11.2023</t>
  </si>
  <si>
    <t>Dojoname einsetzen</t>
  </si>
  <si>
    <r>
      <t xml:space="preserve">Anmeldeliste bis 13.10.2023 senden an: </t>
    </r>
    <r>
      <rPr>
        <b/>
        <sz val="12"/>
        <color theme="7" tint="-0.499984740745262"/>
        <rFont val="Arial"/>
        <family val="2"/>
      </rPr>
      <t>grutsch@sunrise.ch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</si>
</sst>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Fr.&quot;\ #,##0.00"/>
    <numFmt numFmtId="165" formatCode="dd/mm/yyyy;@"/>
  </numFmts>
  <fonts count="31"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MT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  <charset val="1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2"/>
      <color theme="7" tint="-0.249977111117893"/>
      <name val="Arial"/>
      <family val="2"/>
    </font>
    <font>
      <b/>
      <sz val="12"/>
      <color theme="7" tint="-0.49998474074526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5" fillId="0" borderId="0"/>
    <xf numFmtId="0" fontId="7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7" applyNumberFormat="0" applyAlignment="0" applyProtection="0"/>
    <xf numFmtId="0" fontId="12" fillId="27" borderId="8" applyNumberFormat="0" applyAlignment="0" applyProtection="0"/>
    <xf numFmtId="0" fontId="13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16" fillId="11" borderId="0" applyNumberFormat="0" applyBorder="0" applyAlignment="0" applyProtection="0"/>
    <xf numFmtId="0" fontId="17" fillId="28" borderId="0" applyNumberFormat="0" applyBorder="0" applyAlignment="0" applyProtection="0"/>
    <xf numFmtId="0" fontId="7" fillId="29" borderId="10" applyNumberFormat="0" applyFont="0" applyAlignment="0" applyProtection="0"/>
    <xf numFmtId="0" fontId="7" fillId="29" borderId="10" applyNumberFormat="0" applyFont="0" applyAlignment="0" applyProtection="0"/>
    <xf numFmtId="0" fontId="7" fillId="29" borderId="10" applyNumberFormat="0" applyFont="0" applyAlignment="0" applyProtection="0"/>
    <xf numFmtId="0" fontId="7" fillId="29" borderId="10" applyNumberFormat="0" applyFont="0" applyAlignment="0" applyProtection="0"/>
    <xf numFmtId="0" fontId="7" fillId="29" borderId="10" applyNumberFormat="0" applyFont="0" applyAlignment="0" applyProtection="0"/>
    <xf numFmtId="0" fontId="18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1" fillId="6" borderId="0" xfId="0" applyFont="1" applyFill="1" applyAlignment="1">
      <alignment horizontal="right"/>
    </xf>
    <xf numFmtId="165" fontId="2" fillId="2" borderId="1" xfId="0" applyNumberFormat="1" applyFont="1" applyFill="1" applyBorder="1"/>
    <xf numFmtId="165" fontId="0" fillId="0" borderId="0" xfId="0" applyNumberFormat="1"/>
    <xf numFmtId="0" fontId="0" fillId="7" borderId="1" xfId="0" applyFill="1" applyBorder="1"/>
    <xf numFmtId="165" fontId="0" fillId="7" borderId="1" xfId="0" applyNumberFormat="1" applyFill="1" applyBorder="1"/>
    <xf numFmtId="0" fontId="5" fillId="0" borderId="0" xfId="1"/>
    <xf numFmtId="0" fontId="6" fillId="0" borderId="0" xfId="0" applyFont="1"/>
    <xf numFmtId="165" fontId="2" fillId="0" borderId="0" xfId="0" applyNumberFormat="1" applyFont="1"/>
    <xf numFmtId="165" fontId="1" fillId="3" borderId="1" xfId="0" applyNumberFormat="1" applyFont="1" applyFill="1" applyBorder="1"/>
    <xf numFmtId="0" fontId="1" fillId="3" borderId="2" xfId="0" applyFont="1" applyFill="1" applyBorder="1"/>
    <xf numFmtId="164" fontId="2" fillId="6" borderId="2" xfId="0" applyNumberFormat="1" applyFont="1" applyFill="1" applyBorder="1"/>
    <xf numFmtId="0" fontId="2" fillId="8" borderId="5" xfId="0" applyFont="1" applyFill="1" applyBorder="1"/>
    <xf numFmtId="0" fontId="2" fillId="8" borderId="4" xfId="0" applyFont="1" applyFill="1" applyBorder="1"/>
    <xf numFmtId="0" fontId="2" fillId="5" borderId="5" xfId="0" applyFont="1" applyFill="1" applyBorder="1"/>
    <xf numFmtId="0" fontId="2" fillId="5" borderId="4" xfId="0" applyFont="1" applyFill="1" applyBorder="1"/>
    <xf numFmtId="0" fontId="3" fillId="8" borderId="6" xfId="0" applyFont="1" applyFill="1" applyBorder="1"/>
    <xf numFmtId="165" fontId="2" fillId="5" borderId="5" xfId="0" applyNumberFormat="1" applyFont="1" applyFill="1" applyBorder="1"/>
    <xf numFmtId="0" fontId="7" fillId="31" borderId="1" xfId="2" applyFill="1" applyBorder="1"/>
    <xf numFmtId="0" fontId="8" fillId="31" borderId="1" xfId="2" applyFont="1" applyFill="1" applyBorder="1"/>
    <xf numFmtId="0" fontId="7" fillId="31" borderId="1" xfId="2" applyFill="1" applyBorder="1" applyAlignment="1">
      <alignment horizontal="center"/>
    </xf>
    <xf numFmtId="0" fontId="7" fillId="3" borderId="1" xfId="2" applyFill="1" applyBorder="1" applyAlignment="1">
      <alignment horizontal="center"/>
    </xf>
    <xf numFmtId="165" fontId="7" fillId="31" borderId="0" xfId="2" applyNumberFormat="1" applyFill="1" applyAlignment="1">
      <alignment horizontal="right"/>
    </xf>
    <xf numFmtId="1" fontId="7" fillId="31" borderId="1" xfId="2" applyNumberFormat="1" applyFill="1" applyBorder="1" applyAlignment="1">
      <alignment horizontal="center"/>
    </xf>
    <xf numFmtId="1" fontId="0" fillId="7" borderId="1" xfId="0" applyNumberFormat="1" applyFill="1" applyBorder="1"/>
    <xf numFmtId="1" fontId="0" fillId="0" borderId="0" xfId="0" applyNumberFormat="1"/>
    <xf numFmtId="0" fontId="2" fillId="32" borderId="1" xfId="0" applyFont="1" applyFill="1" applyBorder="1"/>
    <xf numFmtId="0" fontId="1" fillId="5" borderId="3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27" fillId="2" borderId="3" xfId="86" applyFill="1" applyBorder="1" applyAlignment="1" applyProtection="1"/>
    <xf numFmtId="0" fontId="2" fillId="0" borderId="4" xfId="0" applyFont="1" applyBorder="1"/>
    <xf numFmtId="0" fontId="28" fillId="2" borderId="18" xfId="0" applyFont="1" applyFill="1" applyBorder="1" applyAlignment="1">
      <alignment horizontal="left"/>
    </xf>
    <xf numFmtId="0" fontId="29" fillId="4" borderId="1" xfId="0" applyFont="1" applyFill="1" applyBorder="1"/>
  </cellXfs>
  <cellStyles count="87">
    <cellStyle name="20 % - Akzent1" xfId="3" xr:uid="{00000000-0005-0000-0000-000000000000}"/>
    <cellStyle name="20 % - Akzent2" xfId="4" xr:uid="{00000000-0005-0000-0000-000001000000}"/>
    <cellStyle name="20 % - Akzent3" xfId="5" xr:uid="{00000000-0005-0000-0000-000002000000}"/>
    <cellStyle name="20 % - Akzent4" xfId="6" xr:uid="{00000000-0005-0000-0000-000003000000}"/>
    <cellStyle name="20 % - Akzent5" xfId="7" xr:uid="{00000000-0005-0000-0000-000004000000}"/>
    <cellStyle name="20 % - Akzent6" xfId="8" xr:uid="{00000000-0005-0000-0000-000005000000}"/>
    <cellStyle name="20% - Akzent1 2" xfId="9" xr:uid="{00000000-0005-0000-0000-000006000000}"/>
    <cellStyle name="20% - Akzent2 2" xfId="10" xr:uid="{00000000-0005-0000-0000-000007000000}"/>
    <cellStyle name="20% - Akzent3 2" xfId="11" xr:uid="{00000000-0005-0000-0000-000008000000}"/>
    <cellStyle name="20% - Akzent4 2" xfId="12" xr:uid="{00000000-0005-0000-0000-000009000000}"/>
    <cellStyle name="20% - Akzent5 2" xfId="13" xr:uid="{00000000-0005-0000-0000-00000A000000}"/>
    <cellStyle name="20% - Akzent6 2" xfId="14" xr:uid="{00000000-0005-0000-0000-00000B000000}"/>
    <cellStyle name="40 % - Akzent1" xfId="15" xr:uid="{00000000-0005-0000-0000-00000C000000}"/>
    <cellStyle name="40 % - Akzent2" xfId="16" xr:uid="{00000000-0005-0000-0000-00000D000000}"/>
    <cellStyle name="40 % - Akzent3" xfId="17" xr:uid="{00000000-0005-0000-0000-00000E000000}"/>
    <cellStyle name="40 % - Akzent4" xfId="18" xr:uid="{00000000-0005-0000-0000-00000F000000}"/>
    <cellStyle name="40 % - Akzent5" xfId="19" xr:uid="{00000000-0005-0000-0000-000010000000}"/>
    <cellStyle name="40 % - Akzent6" xfId="20" xr:uid="{00000000-0005-0000-0000-000011000000}"/>
    <cellStyle name="40% - Akzent1 2" xfId="21" xr:uid="{00000000-0005-0000-0000-000012000000}"/>
    <cellStyle name="40% - Akzent2 2" xfId="22" xr:uid="{00000000-0005-0000-0000-000013000000}"/>
    <cellStyle name="40% - Akzent3 2" xfId="23" xr:uid="{00000000-0005-0000-0000-000014000000}"/>
    <cellStyle name="40% - Akzent4 2" xfId="24" xr:uid="{00000000-0005-0000-0000-000015000000}"/>
    <cellStyle name="40% - Akzent5 2" xfId="25" xr:uid="{00000000-0005-0000-0000-000016000000}"/>
    <cellStyle name="40% - Akzent6 2" xfId="26" xr:uid="{00000000-0005-0000-0000-000017000000}"/>
    <cellStyle name="60 % - Akzent1" xfId="27" xr:uid="{00000000-0005-0000-0000-000018000000}"/>
    <cellStyle name="60 % - Akzent2" xfId="28" xr:uid="{00000000-0005-0000-0000-000019000000}"/>
    <cellStyle name="60 % - Akzent3" xfId="29" xr:uid="{00000000-0005-0000-0000-00001A000000}"/>
    <cellStyle name="60 % - Akzent4" xfId="30" xr:uid="{00000000-0005-0000-0000-00001B000000}"/>
    <cellStyle name="60 % - Akzent5" xfId="31" xr:uid="{00000000-0005-0000-0000-00001C000000}"/>
    <cellStyle name="60 % - Akzent6" xfId="32" xr:uid="{00000000-0005-0000-0000-00001D000000}"/>
    <cellStyle name="60% - Akzent1 2" xfId="33" xr:uid="{00000000-0005-0000-0000-00001E000000}"/>
    <cellStyle name="60% - Akzent2 2" xfId="34" xr:uid="{00000000-0005-0000-0000-00001F000000}"/>
    <cellStyle name="60% - Akzent3 2" xfId="35" xr:uid="{00000000-0005-0000-0000-000020000000}"/>
    <cellStyle name="60% - Akzent4 2" xfId="36" xr:uid="{00000000-0005-0000-0000-000021000000}"/>
    <cellStyle name="60% - Akzent5 2" xfId="37" xr:uid="{00000000-0005-0000-0000-000022000000}"/>
    <cellStyle name="60% - Akzent6 2" xfId="38" xr:uid="{00000000-0005-0000-0000-000023000000}"/>
    <cellStyle name="Akzent1 2" xfId="39" xr:uid="{00000000-0005-0000-0000-000024000000}"/>
    <cellStyle name="Akzent2 2" xfId="40" xr:uid="{00000000-0005-0000-0000-000025000000}"/>
    <cellStyle name="Akzent3 2" xfId="41" xr:uid="{00000000-0005-0000-0000-000026000000}"/>
    <cellStyle name="Akzent4 2" xfId="42" xr:uid="{00000000-0005-0000-0000-000027000000}"/>
    <cellStyle name="Akzent5 2" xfId="43" xr:uid="{00000000-0005-0000-0000-000028000000}"/>
    <cellStyle name="Akzent6 2" xfId="44" xr:uid="{00000000-0005-0000-0000-000029000000}"/>
    <cellStyle name="Ausgabe 2" xfId="45" xr:uid="{00000000-0005-0000-0000-00002A000000}"/>
    <cellStyle name="Berechnung 2" xfId="46" xr:uid="{00000000-0005-0000-0000-00002B000000}"/>
    <cellStyle name="Eingabe 2" xfId="47" xr:uid="{00000000-0005-0000-0000-00002C000000}"/>
    <cellStyle name="Ergebnis 2" xfId="48" xr:uid="{00000000-0005-0000-0000-00002D000000}"/>
    <cellStyle name="Erklärender Text 2" xfId="49" xr:uid="{00000000-0005-0000-0000-00002E000000}"/>
    <cellStyle name="Excel Built-in Normal" xfId="50" xr:uid="{00000000-0005-0000-0000-00002F000000}"/>
    <cellStyle name="Gut 2" xfId="51" xr:uid="{00000000-0005-0000-0000-000030000000}"/>
    <cellStyle name="Link" xfId="86" builtinId="8"/>
    <cellStyle name="Neutral 2" xfId="52" xr:uid="{00000000-0005-0000-0000-000032000000}"/>
    <cellStyle name="Notiz 2" xfId="54" xr:uid="{00000000-0005-0000-0000-000033000000}"/>
    <cellStyle name="Notiz 2 2" xfId="55" xr:uid="{00000000-0005-0000-0000-000034000000}"/>
    <cellStyle name="Notiz 3" xfId="56" xr:uid="{00000000-0005-0000-0000-000035000000}"/>
    <cellStyle name="Notiz 3 2" xfId="57" xr:uid="{00000000-0005-0000-0000-000036000000}"/>
    <cellStyle name="Notiz 4" xfId="53" xr:uid="{00000000-0005-0000-0000-000037000000}"/>
    <cellStyle name="Schlecht 2" xfId="58" xr:uid="{00000000-0005-0000-0000-000038000000}"/>
    <cellStyle name="Standard" xfId="0" builtinId="0"/>
    <cellStyle name="Standard 2" xfId="1" xr:uid="{00000000-0005-0000-0000-00003A000000}"/>
    <cellStyle name="Standard 2 2" xfId="60" xr:uid="{00000000-0005-0000-0000-00003B000000}"/>
    <cellStyle name="Standard 2 2 2" xfId="61" xr:uid="{00000000-0005-0000-0000-00003C000000}"/>
    <cellStyle name="Standard 2 3" xfId="62" xr:uid="{00000000-0005-0000-0000-00003D000000}"/>
    <cellStyle name="Standard 2 3 2" xfId="63" xr:uid="{00000000-0005-0000-0000-00003E000000}"/>
    <cellStyle name="Standard 2 4" xfId="59" xr:uid="{00000000-0005-0000-0000-00003F000000}"/>
    <cellStyle name="Standard 3" xfId="64" xr:uid="{00000000-0005-0000-0000-000040000000}"/>
    <cellStyle name="Standard 3 2" xfId="65" xr:uid="{00000000-0005-0000-0000-000041000000}"/>
    <cellStyle name="Standard 3 2 2" xfId="66" xr:uid="{00000000-0005-0000-0000-000042000000}"/>
    <cellStyle name="Standard 3 3" xfId="67" xr:uid="{00000000-0005-0000-0000-000043000000}"/>
    <cellStyle name="Standard 3 3 2" xfId="68" xr:uid="{00000000-0005-0000-0000-000044000000}"/>
    <cellStyle name="Standard 4" xfId="2" xr:uid="{00000000-0005-0000-0000-000045000000}"/>
    <cellStyle name="Standard 4 2" xfId="69" xr:uid="{00000000-0005-0000-0000-000046000000}"/>
    <cellStyle name="Standard 4 2 2" xfId="70" xr:uid="{00000000-0005-0000-0000-000047000000}"/>
    <cellStyle name="Standard 4 3" xfId="71" xr:uid="{00000000-0005-0000-0000-000048000000}"/>
    <cellStyle name="Standard 4 3 2" xfId="72" xr:uid="{00000000-0005-0000-0000-000049000000}"/>
    <cellStyle name="Standard 5 2" xfId="73" xr:uid="{00000000-0005-0000-0000-00004A000000}"/>
    <cellStyle name="Standard 5 2 2" xfId="74" xr:uid="{00000000-0005-0000-0000-00004B000000}"/>
    <cellStyle name="Standard 5 3" xfId="75" xr:uid="{00000000-0005-0000-0000-00004C000000}"/>
    <cellStyle name="Standard 5 3 2" xfId="76" xr:uid="{00000000-0005-0000-0000-00004D000000}"/>
    <cellStyle name="Standard 6" xfId="77" xr:uid="{00000000-0005-0000-0000-00004E000000}"/>
    <cellStyle name="Überschrift 1 2" xfId="79" xr:uid="{00000000-0005-0000-0000-00004F000000}"/>
    <cellStyle name="Überschrift 2 2" xfId="80" xr:uid="{00000000-0005-0000-0000-000050000000}"/>
    <cellStyle name="Überschrift 3 2" xfId="81" xr:uid="{00000000-0005-0000-0000-000051000000}"/>
    <cellStyle name="Überschrift 4 2" xfId="82" xr:uid="{00000000-0005-0000-0000-000052000000}"/>
    <cellStyle name="Überschrift 5" xfId="78" xr:uid="{00000000-0005-0000-0000-000053000000}"/>
    <cellStyle name="Verknüpfte Zelle 2" xfId="83" xr:uid="{00000000-0005-0000-0000-000054000000}"/>
    <cellStyle name="Warnender Text 2" xfId="84" xr:uid="{00000000-0005-0000-0000-000055000000}"/>
    <cellStyle name="Zelle überprüfen 2" xfId="85" xr:uid="{00000000-0005-0000-0000-00005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yss.p@datacomm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101"/>
  <sheetViews>
    <sheetView tabSelected="1" zoomScaleNormal="100" workbookViewId="0">
      <selection activeCell="I4" sqref="I4"/>
    </sheetView>
  </sheetViews>
  <sheetFormatPr baseColWidth="10" defaultRowHeight="16"/>
  <cols>
    <col min="1" max="1" width="26.83203125" style="1" customWidth="1"/>
    <col min="2" max="2" width="20.5" style="12" customWidth="1"/>
    <col min="3" max="4" width="13.5" style="1" bestFit="1" customWidth="1"/>
    <col min="5" max="5" width="13.33203125" style="1" customWidth="1"/>
    <col min="6" max="6" width="9.1640625" style="1" bestFit="1" customWidth="1"/>
    <col min="7" max="7" width="28" style="1" customWidth="1"/>
    <col min="8" max="8" width="15.5" bestFit="1" customWidth="1"/>
    <col min="9" max="9" width="18.33203125" bestFit="1" customWidth="1"/>
    <col min="10" max="10" width="10.33203125" bestFit="1" customWidth="1"/>
  </cols>
  <sheetData>
    <row r="1" spans="1:10" ht="17" thickBot="1">
      <c r="A1" s="31" t="s">
        <v>70</v>
      </c>
      <c r="B1" s="21"/>
      <c r="C1" s="18"/>
      <c r="D1" s="19"/>
      <c r="E1" s="20" t="s">
        <v>72</v>
      </c>
      <c r="F1" s="16"/>
      <c r="G1" s="16"/>
      <c r="H1" s="16"/>
      <c r="J1" s="17"/>
    </row>
    <row r="2" spans="1:10" ht="17" thickBot="1">
      <c r="A2" s="32" t="s">
        <v>65</v>
      </c>
      <c r="B2" s="37" t="s">
        <v>71</v>
      </c>
      <c r="C2" s="34"/>
      <c r="D2" s="34"/>
      <c r="E2" s="33" t="s">
        <v>66</v>
      </c>
      <c r="F2" s="35" t="s">
        <v>68</v>
      </c>
      <c r="G2" s="36"/>
      <c r="I2" s="5" t="s">
        <v>9</v>
      </c>
      <c r="J2" s="15">
        <f>Auslosung!K1+Auslosung!L1+Auslosung!M1</f>
        <v>45</v>
      </c>
    </row>
    <row r="3" spans="1:10">
      <c r="A3" s="14" t="s">
        <v>62</v>
      </c>
      <c r="B3" s="13" t="s">
        <v>0</v>
      </c>
      <c r="C3" s="2" t="s">
        <v>1</v>
      </c>
      <c r="D3" s="2" t="s">
        <v>10</v>
      </c>
      <c r="E3" s="14" t="s">
        <v>8</v>
      </c>
      <c r="F3" s="14" t="s">
        <v>11</v>
      </c>
      <c r="G3" s="14" t="s">
        <v>12</v>
      </c>
      <c r="H3" s="2" t="s">
        <v>21</v>
      </c>
      <c r="I3" s="2" t="s">
        <v>67</v>
      </c>
      <c r="J3" s="2"/>
    </row>
    <row r="4" spans="1:10">
      <c r="A4" s="3" t="s">
        <v>64</v>
      </c>
      <c r="B4" s="6" t="s">
        <v>69</v>
      </c>
      <c r="C4" s="4" t="s">
        <v>2</v>
      </c>
      <c r="D4" s="6">
        <v>35502</v>
      </c>
      <c r="E4" s="4" t="s">
        <v>63</v>
      </c>
      <c r="F4" s="4" t="s">
        <v>17</v>
      </c>
      <c r="G4" s="4" t="s">
        <v>20</v>
      </c>
      <c r="H4" s="4" t="s">
        <v>22</v>
      </c>
      <c r="I4" s="4" t="s">
        <v>39</v>
      </c>
      <c r="J4" s="30"/>
    </row>
    <row r="5" spans="1:10">
      <c r="A5" s="3"/>
      <c r="B5" s="6"/>
      <c r="C5" s="4"/>
      <c r="D5" s="6"/>
      <c r="E5" s="4"/>
      <c r="F5" s="4"/>
      <c r="G5" s="4"/>
      <c r="H5" s="4"/>
      <c r="I5" s="4"/>
      <c r="J5" s="30"/>
    </row>
    <row r="6" spans="1:10">
      <c r="A6" s="3"/>
      <c r="B6" s="6"/>
      <c r="C6" s="4"/>
      <c r="D6" s="6"/>
      <c r="E6" s="4"/>
      <c r="F6" s="4"/>
      <c r="G6" s="4"/>
      <c r="H6" s="4"/>
      <c r="I6" s="4"/>
      <c r="J6" s="30"/>
    </row>
    <row r="7" spans="1:10">
      <c r="A7" s="3"/>
      <c r="B7" s="6"/>
      <c r="C7" s="4"/>
      <c r="D7" s="6"/>
      <c r="E7" s="4"/>
      <c r="F7" s="4"/>
      <c r="G7" s="4"/>
      <c r="H7" s="4"/>
      <c r="I7" s="4"/>
      <c r="J7" s="30"/>
    </row>
    <row r="8" spans="1:10">
      <c r="A8" s="3"/>
      <c r="B8" s="6"/>
      <c r="C8" s="4"/>
      <c r="D8" s="6"/>
      <c r="E8" s="4"/>
      <c r="F8" s="4"/>
      <c r="G8" s="4"/>
      <c r="H8" s="4"/>
      <c r="I8" s="4"/>
      <c r="J8" s="30"/>
    </row>
    <row r="9" spans="1:10">
      <c r="A9" s="3"/>
      <c r="B9" s="6"/>
      <c r="C9" s="4"/>
      <c r="D9" s="6"/>
      <c r="E9" s="4"/>
      <c r="F9" s="4"/>
      <c r="G9" s="4"/>
      <c r="H9" s="4"/>
      <c r="I9" s="4"/>
      <c r="J9" s="30"/>
    </row>
    <row r="10" spans="1:10">
      <c r="A10" s="3"/>
      <c r="B10" s="6"/>
      <c r="C10" s="4"/>
      <c r="D10" s="6"/>
      <c r="E10" s="4"/>
      <c r="F10" s="4"/>
      <c r="G10" s="4"/>
      <c r="H10" s="4"/>
      <c r="I10" s="4"/>
      <c r="J10" s="30"/>
    </row>
    <row r="11" spans="1:10">
      <c r="A11" s="3"/>
      <c r="B11" s="6"/>
      <c r="C11" s="4"/>
      <c r="D11" s="6"/>
      <c r="E11" s="4"/>
      <c r="F11" s="4"/>
      <c r="G11" s="4"/>
      <c r="H11" s="4"/>
      <c r="I11" s="4"/>
      <c r="J11" s="30"/>
    </row>
    <row r="12" spans="1:10">
      <c r="A12" s="3"/>
      <c r="B12" s="6"/>
      <c r="C12" s="4"/>
      <c r="D12" s="6"/>
      <c r="E12" s="4"/>
      <c r="F12" s="4"/>
      <c r="G12" s="4"/>
      <c r="H12" s="4"/>
      <c r="I12" s="4"/>
      <c r="J12" s="30"/>
    </row>
    <row r="13" spans="1:10">
      <c r="A13" s="3"/>
      <c r="B13" s="6"/>
      <c r="C13" s="4"/>
      <c r="D13" s="6"/>
      <c r="E13" s="4"/>
      <c r="F13" s="4"/>
      <c r="G13" s="4"/>
      <c r="H13" s="4"/>
      <c r="I13" s="4"/>
      <c r="J13" s="30"/>
    </row>
    <row r="14" spans="1:10">
      <c r="A14" s="3"/>
      <c r="B14" s="6"/>
      <c r="C14" s="4"/>
      <c r="D14" s="6"/>
      <c r="E14" s="4"/>
      <c r="F14" s="4"/>
      <c r="G14" s="4"/>
      <c r="H14" s="4"/>
      <c r="I14" s="4"/>
      <c r="J14" s="30"/>
    </row>
    <row r="15" spans="1:10">
      <c r="A15" s="3"/>
      <c r="B15" s="6"/>
      <c r="C15" s="4"/>
      <c r="D15" s="6"/>
      <c r="E15" s="4"/>
      <c r="F15" s="4"/>
      <c r="G15" s="38"/>
      <c r="H15" s="4"/>
      <c r="I15" s="4"/>
      <c r="J15" s="30"/>
    </row>
    <row r="16" spans="1:10">
      <c r="A16" s="3"/>
      <c r="B16" s="6"/>
      <c r="C16" s="4"/>
      <c r="D16" s="6"/>
      <c r="E16" s="4"/>
      <c r="F16" s="4"/>
      <c r="G16" s="4"/>
      <c r="H16" s="4"/>
      <c r="I16" s="4"/>
      <c r="J16" s="30"/>
    </row>
    <row r="17" spans="1:10">
      <c r="A17" s="3"/>
      <c r="B17" s="6"/>
      <c r="C17" s="4"/>
      <c r="D17" s="6"/>
      <c r="E17" s="4"/>
      <c r="F17" s="4"/>
      <c r="G17" s="4"/>
      <c r="H17" s="4"/>
      <c r="I17" s="4"/>
      <c r="J17" s="30"/>
    </row>
    <row r="18" spans="1:10">
      <c r="A18" s="3"/>
      <c r="B18" s="6"/>
      <c r="C18" s="4"/>
      <c r="D18" s="6"/>
      <c r="E18" s="4"/>
      <c r="F18" s="4"/>
      <c r="G18" s="4"/>
      <c r="H18" s="4"/>
      <c r="I18" s="4"/>
      <c r="J18" s="30"/>
    </row>
    <row r="19" spans="1:10">
      <c r="A19" s="3"/>
      <c r="B19" s="6"/>
      <c r="C19" s="4"/>
      <c r="D19" s="6"/>
      <c r="E19" s="4"/>
      <c r="F19" s="4"/>
      <c r="G19" s="4"/>
      <c r="H19" s="4"/>
      <c r="I19" s="4"/>
      <c r="J19" s="30"/>
    </row>
    <row r="20" spans="1:10">
      <c r="A20" s="3"/>
      <c r="B20" s="6"/>
      <c r="C20" s="4"/>
      <c r="D20" s="6"/>
      <c r="E20" s="4"/>
      <c r="F20" s="4"/>
      <c r="G20" s="4"/>
      <c r="H20" s="4"/>
      <c r="I20" s="4"/>
      <c r="J20" s="30"/>
    </row>
    <row r="21" spans="1:10">
      <c r="A21" s="3"/>
      <c r="B21" s="6"/>
      <c r="C21" s="4"/>
      <c r="D21" s="6"/>
      <c r="E21" s="4"/>
      <c r="F21" s="4"/>
      <c r="G21" s="4"/>
      <c r="H21" s="4"/>
      <c r="I21" s="4"/>
      <c r="J21" s="30"/>
    </row>
    <row r="22" spans="1:10">
      <c r="A22" s="3"/>
      <c r="B22" s="6"/>
      <c r="C22" s="4"/>
      <c r="D22" s="6"/>
      <c r="E22" s="4"/>
      <c r="F22" s="4"/>
      <c r="G22" s="4"/>
      <c r="H22" s="4"/>
      <c r="I22" s="4"/>
      <c r="J22" s="30"/>
    </row>
    <row r="23" spans="1:10">
      <c r="A23" s="3"/>
      <c r="B23" s="6"/>
      <c r="C23" s="4"/>
      <c r="D23" s="6"/>
      <c r="E23" s="4"/>
      <c r="F23" s="4"/>
      <c r="G23" s="4"/>
      <c r="H23" s="4"/>
      <c r="I23" s="4"/>
      <c r="J23" s="30"/>
    </row>
    <row r="24" spans="1:10">
      <c r="A24" s="3"/>
      <c r="B24" s="6"/>
      <c r="C24" s="4"/>
      <c r="D24" s="6"/>
      <c r="E24" s="4"/>
      <c r="F24" s="4"/>
      <c r="G24" s="4"/>
      <c r="H24" s="4"/>
      <c r="I24" s="4"/>
      <c r="J24" s="30"/>
    </row>
    <row r="25" spans="1:10">
      <c r="A25" s="3"/>
      <c r="B25" s="6"/>
      <c r="C25" s="4"/>
      <c r="D25" s="6"/>
      <c r="E25" s="4"/>
      <c r="F25" s="4"/>
      <c r="G25" s="4"/>
      <c r="H25" s="4"/>
      <c r="I25" s="4"/>
      <c r="J25" s="30"/>
    </row>
    <row r="26" spans="1:10">
      <c r="A26" s="3"/>
      <c r="B26" s="6"/>
      <c r="C26" s="4"/>
      <c r="D26" s="6"/>
      <c r="E26" s="4"/>
      <c r="F26" s="4"/>
      <c r="G26" s="4"/>
      <c r="H26" s="4"/>
      <c r="I26" s="4"/>
      <c r="J26" s="30"/>
    </row>
    <row r="27" spans="1:10">
      <c r="A27" s="3"/>
      <c r="B27" s="6"/>
      <c r="C27" s="4"/>
      <c r="D27" s="6"/>
      <c r="E27" s="4"/>
      <c r="F27" s="4"/>
      <c r="G27" s="4"/>
      <c r="H27" s="4"/>
      <c r="I27" s="4"/>
      <c r="J27" s="30"/>
    </row>
    <row r="28" spans="1:10">
      <c r="A28" s="3"/>
      <c r="B28" s="6"/>
      <c r="C28" s="4"/>
      <c r="D28" s="6"/>
      <c r="E28" s="4"/>
      <c r="F28" s="4"/>
      <c r="G28" s="4"/>
      <c r="H28" s="4"/>
      <c r="I28" s="4"/>
      <c r="J28" s="30"/>
    </row>
    <row r="29" spans="1:10">
      <c r="A29" s="3"/>
      <c r="B29" s="6"/>
      <c r="C29" s="4"/>
      <c r="D29" s="6"/>
      <c r="E29" s="4"/>
      <c r="F29" s="4"/>
      <c r="G29" s="4"/>
      <c r="H29" s="4"/>
      <c r="I29" s="4"/>
      <c r="J29" s="30"/>
    </row>
    <row r="30" spans="1:10">
      <c r="A30" s="3"/>
      <c r="B30" s="6"/>
      <c r="C30" s="4"/>
      <c r="D30" s="6"/>
      <c r="E30" s="4"/>
      <c r="F30" s="4"/>
      <c r="G30" s="4"/>
      <c r="H30" s="4"/>
      <c r="I30" s="4"/>
      <c r="J30" s="30"/>
    </row>
    <row r="31" spans="1:10">
      <c r="A31" s="3"/>
      <c r="B31" s="6"/>
      <c r="C31" s="4"/>
      <c r="D31" s="6"/>
      <c r="E31" s="4"/>
      <c r="F31" s="4"/>
      <c r="G31" s="4"/>
      <c r="H31" s="4"/>
      <c r="I31" s="4"/>
      <c r="J31" s="30"/>
    </row>
    <row r="32" spans="1:10">
      <c r="A32" s="3"/>
      <c r="B32" s="6"/>
      <c r="C32" s="4"/>
      <c r="D32" s="6"/>
      <c r="E32" s="4"/>
      <c r="F32" s="4"/>
      <c r="G32" s="4"/>
      <c r="H32" s="4"/>
      <c r="I32" s="4"/>
      <c r="J32" s="30"/>
    </row>
    <row r="33" spans="1:10">
      <c r="A33" s="3"/>
      <c r="B33" s="6"/>
      <c r="C33" s="4"/>
      <c r="D33" s="6"/>
      <c r="E33" s="4"/>
      <c r="F33" s="4"/>
      <c r="G33" s="4"/>
      <c r="H33" s="4"/>
      <c r="I33" s="4"/>
      <c r="J33" s="30"/>
    </row>
    <row r="34" spans="1:10">
      <c r="A34" s="3"/>
      <c r="B34" s="6"/>
      <c r="C34" s="4"/>
      <c r="D34" s="6"/>
      <c r="E34" s="4"/>
      <c r="F34" s="4"/>
      <c r="G34" s="4"/>
      <c r="H34" s="4"/>
      <c r="I34" s="4"/>
      <c r="J34" s="30"/>
    </row>
    <row r="35" spans="1:10">
      <c r="A35" s="3"/>
      <c r="B35" s="6"/>
      <c r="C35" s="4"/>
      <c r="D35" s="6"/>
      <c r="E35" s="4"/>
      <c r="F35" s="4"/>
      <c r="G35" s="4"/>
      <c r="H35" s="4"/>
      <c r="I35" s="4"/>
      <c r="J35" s="30"/>
    </row>
    <row r="36" spans="1:10">
      <c r="A36" s="3"/>
      <c r="B36" s="6"/>
      <c r="C36" s="4"/>
      <c r="D36" s="6"/>
      <c r="E36" s="4"/>
      <c r="F36" s="4"/>
      <c r="G36" s="4"/>
      <c r="H36" s="4"/>
      <c r="I36" s="4"/>
      <c r="J36" s="30"/>
    </row>
    <row r="37" spans="1:10">
      <c r="A37" s="3"/>
      <c r="B37" s="6"/>
      <c r="C37" s="4"/>
      <c r="D37" s="6"/>
      <c r="E37" s="4"/>
      <c r="F37" s="4"/>
      <c r="G37" s="4"/>
      <c r="H37" s="4"/>
      <c r="I37" s="4"/>
      <c r="J37" s="30"/>
    </row>
    <row r="38" spans="1:10">
      <c r="A38" s="3"/>
      <c r="B38" s="6"/>
      <c r="C38" s="4"/>
      <c r="D38" s="6"/>
      <c r="E38" s="4"/>
      <c r="F38" s="4"/>
      <c r="G38" s="4"/>
      <c r="H38" s="4"/>
      <c r="I38" s="4"/>
      <c r="J38" s="30"/>
    </row>
    <row r="39" spans="1:10">
      <c r="A39" s="3"/>
      <c r="B39" s="6"/>
      <c r="C39" s="4"/>
      <c r="D39" s="6"/>
      <c r="E39" s="4"/>
      <c r="F39" s="4"/>
      <c r="G39" s="4"/>
      <c r="H39" s="4"/>
      <c r="I39" s="4"/>
      <c r="J39" s="30"/>
    </row>
    <row r="40" spans="1:10">
      <c r="A40" s="3"/>
      <c r="B40" s="6"/>
      <c r="C40" s="4"/>
      <c r="D40" s="6"/>
      <c r="E40" s="4"/>
      <c r="F40" s="4"/>
      <c r="G40" s="4"/>
      <c r="H40" s="4"/>
      <c r="I40" s="4"/>
      <c r="J40" s="30"/>
    </row>
    <row r="41" spans="1:10">
      <c r="A41" s="3"/>
      <c r="B41" s="6"/>
      <c r="C41" s="4"/>
      <c r="D41" s="6"/>
      <c r="E41" s="4"/>
      <c r="F41" s="4"/>
      <c r="G41" s="4"/>
      <c r="H41" s="4"/>
      <c r="I41" s="4"/>
      <c r="J41" s="30"/>
    </row>
    <row r="42" spans="1:10">
      <c r="A42" s="3"/>
      <c r="B42" s="6"/>
      <c r="C42" s="4"/>
      <c r="D42" s="6"/>
      <c r="E42" s="4"/>
      <c r="F42" s="4"/>
      <c r="G42" s="4"/>
      <c r="H42" s="4"/>
      <c r="I42" s="4"/>
      <c r="J42" s="30"/>
    </row>
    <row r="43" spans="1:10">
      <c r="A43" s="3"/>
      <c r="B43" s="6"/>
      <c r="C43" s="4"/>
      <c r="D43" s="6"/>
      <c r="E43" s="4"/>
      <c r="F43" s="4"/>
      <c r="G43" s="4"/>
      <c r="H43" s="4"/>
      <c r="I43" s="4"/>
      <c r="J43" s="30"/>
    </row>
    <row r="44" spans="1:10">
      <c r="A44" s="3"/>
      <c r="B44" s="6"/>
      <c r="C44" s="4"/>
      <c r="D44" s="6"/>
      <c r="E44" s="4"/>
      <c r="F44" s="4"/>
      <c r="G44" s="4"/>
      <c r="H44" s="4"/>
      <c r="I44" s="4"/>
      <c r="J44" s="30"/>
    </row>
    <row r="45" spans="1:10">
      <c r="A45" s="3"/>
      <c r="B45" s="6"/>
      <c r="C45" s="4"/>
      <c r="D45" s="6"/>
      <c r="E45" s="4"/>
      <c r="F45" s="4"/>
      <c r="G45" s="4"/>
      <c r="H45" s="4"/>
      <c r="I45" s="4"/>
      <c r="J45" s="30"/>
    </row>
    <row r="46" spans="1:10">
      <c r="A46" s="3"/>
      <c r="B46" s="6"/>
      <c r="C46" s="4"/>
      <c r="D46" s="6"/>
      <c r="E46" s="4"/>
      <c r="F46" s="4"/>
      <c r="G46" s="4"/>
      <c r="H46" s="4"/>
      <c r="I46" s="4"/>
      <c r="J46" s="30"/>
    </row>
    <row r="47" spans="1:10">
      <c r="A47" s="3"/>
      <c r="B47" s="6"/>
      <c r="C47" s="4"/>
      <c r="D47" s="6"/>
      <c r="E47" s="4"/>
      <c r="F47" s="4"/>
      <c r="G47" s="4"/>
      <c r="H47" s="4"/>
      <c r="I47" s="4"/>
      <c r="J47" s="30"/>
    </row>
    <row r="48" spans="1:10">
      <c r="A48" s="3"/>
      <c r="B48" s="6"/>
      <c r="C48" s="4"/>
      <c r="D48" s="6"/>
      <c r="E48" s="4"/>
      <c r="F48" s="4"/>
      <c r="G48" s="4"/>
      <c r="H48" s="4"/>
      <c r="I48" s="4"/>
      <c r="J48" s="30"/>
    </row>
    <row r="49" spans="1:10">
      <c r="A49" s="3"/>
      <c r="B49" s="6"/>
      <c r="C49" s="4"/>
      <c r="D49" s="6"/>
      <c r="E49" s="4"/>
      <c r="F49" s="4"/>
      <c r="G49" s="4"/>
      <c r="H49" s="4"/>
      <c r="I49" s="4"/>
      <c r="J49" s="30"/>
    </row>
    <row r="50" spans="1:10">
      <c r="A50" s="3"/>
      <c r="B50" s="6"/>
      <c r="C50" s="4"/>
      <c r="D50" s="6"/>
      <c r="E50" s="4"/>
      <c r="F50" s="4"/>
      <c r="G50" s="4"/>
      <c r="H50" s="4"/>
      <c r="I50" s="4"/>
      <c r="J50" s="30"/>
    </row>
    <row r="51" spans="1:10">
      <c r="A51" s="3"/>
      <c r="B51" s="6"/>
      <c r="C51" s="4"/>
      <c r="D51" s="6"/>
      <c r="E51" s="4"/>
      <c r="F51" s="4"/>
      <c r="G51" s="4"/>
      <c r="H51" s="4"/>
      <c r="I51" s="4"/>
      <c r="J51" s="30"/>
    </row>
    <row r="52" spans="1:10">
      <c r="A52" s="3"/>
      <c r="B52" s="6"/>
      <c r="C52" s="4"/>
      <c r="D52" s="6"/>
      <c r="E52" s="4"/>
      <c r="F52" s="4"/>
      <c r="G52" s="4"/>
      <c r="H52" s="4"/>
      <c r="I52" s="4"/>
      <c r="J52" s="30"/>
    </row>
    <row r="53" spans="1:10">
      <c r="A53" s="3"/>
      <c r="B53" s="6"/>
      <c r="C53" s="4"/>
      <c r="D53" s="6"/>
      <c r="E53" s="4"/>
      <c r="F53" s="4"/>
      <c r="G53" s="4"/>
      <c r="H53" s="4"/>
      <c r="I53" s="4"/>
      <c r="J53" s="30"/>
    </row>
    <row r="54" spans="1:10">
      <c r="A54" s="3"/>
      <c r="B54" s="6"/>
      <c r="C54" s="4"/>
      <c r="D54" s="6"/>
      <c r="E54" s="4"/>
      <c r="F54" s="4"/>
      <c r="G54" s="4"/>
      <c r="H54" s="4"/>
      <c r="I54" s="4"/>
      <c r="J54" s="30"/>
    </row>
    <row r="55" spans="1:10">
      <c r="A55" s="3"/>
      <c r="B55" s="6"/>
      <c r="C55" s="4"/>
      <c r="D55" s="6"/>
      <c r="E55" s="4"/>
      <c r="F55" s="4"/>
      <c r="G55" s="4"/>
      <c r="H55" s="4"/>
      <c r="I55" s="4"/>
      <c r="J55" s="30"/>
    </row>
    <row r="56" spans="1:10">
      <c r="A56" s="3"/>
      <c r="B56" s="6"/>
      <c r="C56" s="4"/>
      <c r="D56" s="6"/>
      <c r="E56" s="4"/>
      <c r="F56" s="4"/>
      <c r="G56" s="4"/>
      <c r="H56" s="4"/>
      <c r="I56" s="4"/>
      <c r="J56" s="30"/>
    </row>
    <row r="57" spans="1:10">
      <c r="A57" s="3"/>
      <c r="B57" s="6"/>
      <c r="C57" s="4"/>
      <c r="D57" s="6"/>
      <c r="E57" s="4"/>
      <c r="F57" s="4"/>
      <c r="G57" s="4"/>
      <c r="H57" s="4"/>
      <c r="I57" s="4"/>
      <c r="J57" s="30"/>
    </row>
    <row r="58" spans="1:10">
      <c r="A58" s="3"/>
      <c r="B58" s="6"/>
      <c r="C58" s="4"/>
      <c r="D58" s="6"/>
      <c r="E58" s="4"/>
      <c r="F58" s="4"/>
      <c r="G58" s="4"/>
      <c r="H58" s="4"/>
      <c r="I58" s="4"/>
      <c r="J58" s="30"/>
    </row>
    <row r="59" spans="1:10">
      <c r="A59" s="3"/>
      <c r="B59" s="6"/>
      <c r="C59" s="4"/>
      <c r="D59" s="6"/>
      <c r="E59" s="4"/>
      <c r="F59" s="4"/>
      <c r="G59" s="4"/>
      <c r="H59" s="4"/>
      <c r="I59" s="4"/>
      <c r="J59" s="30"/>
    </row>
    <row r="60" spans="1:10">
      <c r="A60" s="3"/>
      <c r="B60" s="6"/>
      <c r="C60" s="4"/>
      <c r="D60" s="6"/>
      <c r="E60" s="4"/>
      <c r="F60" s="4"/>
      <c r="G60" s="4"/>
      <c r="H60" s="4"/>
      <c r="I60" s="4"/>
      <c r="J60" s="30"/>
    </row>
    <row r="61" spans="1:10">
      <c r="A61" s="3"/>
      <c r="B61" s="6"/>
      <c r="C61" s="4"/>
      <c r="D61" s="6"/>
      <c r="E61" s="4"/>
      <c r="F61" s="4"/>
      <c r="G61" s="4"/>
      <c r="H61" s="4"/>
      <c r="I61" s="4"/>
      <c r="J61" s="30"/>
    </row>
    <row r="62" spans="1:10">
      <c r="A62" s="3"/>
      <c r="B62" s="6"/>
      <c r="C62" s="4"/>
      <c r="D62" s="6"/>
      <c r="E62" s="4"/>
      <c r="F62" s="4"/>
      <c r="G62" s="4"/>
      <c r="H62" s="4"/>
      <c r="I62" s="4"/>
      <c r="J62" s="30"/>
    </row>
    <row r="63" spans="1:10">
      <c r="A63" s="3"/>
      <c r="B63" s="6"/>
      <c r="C63" s="4"/>
      <c r="D63" s="6"/>
      <c r="E63" s="4"/>
      <c r="F63" s="4"/>
      <c r="G63" s="4"/>
      <c r="H63" s="4"/>
      <c r="I63" s="4"/>
      <c r="J63" s="30"/>
    </row>
    <row r="64" spans="1:10">
      <c r="A64" s="3"/>
      <c r="B64" s="6"/>
      <c r="C64" s="4"/>
      <c r="D64" s="6"/>
      <c r="E64" s="4"/>
      <c r="F64" s="4"/>
      <c r="G64" s="4"/>
      <c r="H64" s="4"/>
      <c r="I64" s="4"/>
      <c r="J64" s="30"/>
    </row>
    <row r="65" spans="1:10">
      <c r="A65" s="3"/>
      <c r="B65" s="6"/>
      <c r="C65" s="4"/>
      <c r="D65" s="6"/>
      <c r="E65" s="4"/>
      <c r="F65" s="4"/>
      <c r="G65" s="4"/>
      <c r="H65" s="4"/>
      <c r="I65" s="4"/>
      <c r="J65" s="30"/>
    </row>
    <row r="66" spans="1:10">
      <c r="A66" s="3"/>
      <c r="B66" s="6"/>
      <c r="C66" s="4"/>
      <c r="D66" s="6"/>
      <c r="E66" s="4"/>
      <c r="F66" s="4"/>
      <c r="G66" s="4"/>
      <c r="H66" s="4"/>
      <c r="I66" s="4"/>
      <c r="J66" s="30"/>
    </row>
    <row r="67" spans="1:10">
      <c r="A67" s="3"/>
      <c r="B67" s="6"/>
      <c r="C67" s="4"/>
      <c r="D67" s="6"/>
      <c r="E67" s="4"/>
      <c r="F67" s="4"/>
      <c r="G67" s="4"/>
      <c r="H67" s="4"/>
      <c r="I67" s="4"/>
      <c r="J67" s="30"/>
    </row>
    <row r="68" spans="1:10">
      <c r="A68" s="3"/>
      <c r="B68" s="6"/>
      <c r="C68" s="4"/>
      <c r="D68" s="6"/>
      <c r="E68" s="4"/>
      <c r="F68" s="4"/>
      <c r="G68" s="4"/>
      <c r="H68" s="4"/>
      <c r="I68" s="4"/>
      <c r="J68" s="30"/>
    </row>
    <row r="69" spans="1:10">
      <c r="A69" s="3"/>
      <c r="B69" s="6"/>
      <c r="C69" s="4"/>
      <c r="D69" s="6"/>
      <c r="E69" s="4"/>
      <c r="F69" s="4"/>
      <c r="G69" s="4"/>
      <c r="H69" s="4"/>
      <c r="I69" s="4"/>
      <c r="J69" s="30"/>
    </row>
    <row r="70" spans="1:10">
      <c r="A70" s="3"/>
      <c r="B70" s="6"/>
      <c r="C70" s="4"/>
      <c r="D70" s="6"/>
      <c r="E70" s="4"/>
      <c r="F70" s="4"/>
      <c r="G70" s="4"/>
      <c r="H70" s="4"/>
      <c r="I70" s="4"/>
      <c r="J70" s="30"/>
    </row>
    <row r="71" spans="1:10">
      <c r="A71" s="3"/>
      <c r="B71" s="6"/>
      <c r="C71" s="4"/>
      <c r="D71" s="6"/>
      <c r="E71" s="4"/>
      <c r="F71" s="4"/>
      <c r="G71" s="4"/>
      <c r="H71" s="4"/>
      <c r="I71" s="4"/>
      <c r="J71" s="30"/>
    </row>
    <row r="72" spans="1:10">
      <c r="A72" s="3"/>
      <c r="B72" s="6"/>
      <c r="C72" s="4"/>
      <c r="D72" s="6"/>
      <c r="E72" s="4"/>
      <c r="F72" s="4"/>
      <c r="G72" s="4"/>
      <c r="H72" s="4"/>
      <c r="I72" s="4"/>
      <c r="J72" s="30"/>
    </row>
    <row r="73" spans="1:10">
      <c r="A73" s="3"/>
      <c r="B73" s="6"/>
      <c r="C73" s="4"/>
      <c r="D73" s="6"/>
      <c r="E73" s="4"/>
      <c r="F73" s="4"/>
      <c r="G73" s="4"/>
      <c r="H73" s="4"/>
      <c r="I73" s="4"/>
      <c r="J73" s="30"/>
    </row>
    <row r="74" spans="1:10">
      <c r="A74" s="3"/>
      <c r="B74" s="6"/>
      <c r="C74" s="4"/>
      <c r="D74" s="6"/>
      <c r="E74" s="4"/>
      <c r="F74" s="4"/>
      <c r="G74" s="4"/>
      <c r="H74" s="4"/>
      <c r="I74" s="4"/>
      <c r="J74" s="30"/>
    </row>
    <row r="75" spans="1:10">
      <c r="A75" s="3"/>
      <c r="B75" s="6"/>
      <c r="C75" s="4"/>
      <c r="D75" s="6"/>
      <c r="E75" s="4"/>
      <c r="F75" s="4"/>
      <c r="G75" s="4"/>
      <c r="H75" s="4"/>
      <c r="I75" s="4"/>
      <c r="J75" s="30"/>
    </row>
    <row r="76" spans="1:10">
      <c r="A76" s="3"/>
      <c r="B76" s="6"/>
      <c r="C76" s="4"/>
      <c r="D76" s="6"/>
      <c r="E76" s="4"/>
      <c r="F76" s="4"/>
      <c r="G76" s="4"/>
      <c r="H76" s="4"/>
      <c r="I76" s="4"/>
      <c r="J76" s="30"/>
    </row>
    <row r="77" spans="1:10">
      <c r="A77" s="3"/>
      <c r="B77" s="6"/>
      <c r="C77" s="4"/>
      <c r="D77" s="6"/>
      <c r="E77" s="4"/>
      <c r="F77" s="4"/>
      <c r="G77" s="4"/>
      <c r="H77" s="4"/>
      <c r="I77" s="4"/>
      <c r="J77" s="30"/>
    </row>
    <row r="78" spans="1:10">
      <c r="A78" s="3"/>
      <c r="B78" s="6"/>
      <c r="C78" s="4"/>
      <c r="D78" s="6"/>
      <c r="E78" s="4"/>
      <c r="F78" s="4"/>
      <c r="G78" s="4"/>
      <c r="H78" s="4"/>
      <c r="I78" s="4"/>
      <c r="J78" s="30"/>
    </row>
    <row r="79" spans="1:10">
      <c r="A79" s="3"/>
      <c r="B79" s="6"/>
      <c r="C79" s="4"/>
      <c r="D79" s="6"/>
      <c r="E79" s="4"/>
      <c r="F79" s="4"/>
      <c r="G79" s="4"/>
      <c r="H79" s="4"/>
      <c r="I79" s="4"/>
      <c r="J79" s="30"/>
    </row>
    <row r="80" spans="1:10">
      <c r="A80" s="3"/>
      <c r="B80" s="6"/>
      <c r="C80" s="4"/>
      <c r="D80" s="6"/>
      <c r="E80" s="4"/>
      <c r="F80" s="4"/>
      <c r="G80" s="4"/>
      <c r="H80" s="4"/>
      <c r="I80" s="4"/>
      <c r="J80" s="30"/>
    </row>
    <row r="81" spans="1:10">
      <c r="A81" s="3"/>
      <c r="B81" s="6"/>
      <c r="C81" s="4"/>
      <c r="D81" s="6"/>
      <c r="E81" s="4"/>
      <c r="F81" s="4"/>
      <c r="G81" s="4"/>
      <c r="H81" s="4"/>
      <c r="I81" s="4"/>
      <c r="J81" s="30"/>
    </row>
    <row r="82" spans="1:10">
      <c r="A82" s="3"/>
      <c r="B82" s="6"/>
      <c r="C82" s="4"/>
      <c r="D82" s="6"/>
      <c r="E82" s="4"/>
      <c r="F82" s="4"/>
      <c r="G82" s="4"/>
      <c r="H82" s="4"/>
      <c r="I82" s="4"/>
      <c r="J82" s="30"/>
    </row>
    <row r="83" spans="1:10">
      <c r="A83" s="3"/>
      <c r="B83" s="6"/>
      <c r="C83" s="4"/>
      <c r="D83" s="6"/>
      <c r="E83" s="4"/>
      <c r="F83" s="4"/>
      <c r="G83" s="4"/>
      <c r="H83" s="4"/>
      <c r="I83" s="4"/>
      <c r="J83" s="30"/>
    </row>
    <row r="84" spans="1:10">
      <c r="A84" s="3"/>
      <c r="B84" s="6"/>
      <c r="C84" s="4"/>
      <c r="D84" s="6"/>
      <c r="E84" s="4"/>
      <c r="F84" s="4"/>
      <c r="G84" s="4"/>
      <c r="H84" s="4"/>
      <c r="I84" s="4"/>
      <c r="J84" s="30"/>
    </row>
    <row r="85" spans="1:10">
      <c r="A85" s="3"/>
      <c r="B85" s="6"/>
      <c r="C85" s="4"/>
      <c r="D85" s="6"/>
      <c r="E85" s="4"/>
      <c r="F85" s="4"/>
      <c r="G85" s="4"/>
      <c r="H85" s="4"/>
      <c r="I85" s="4"/>
      <c r="J85" s="30"/>
    </row>
    <row r="86" spans="1:10">
      <c r="A86" s="3"/>
      <c r="B86" s="6"/>
      <c r="C86" s="4"/>
      <c r="D86" s="6"/>
      <c r="E86" s="4"/>
      <c r="F86" s="4"/>
      <c r="G86" s="4"/>
      <c r="H86" s="4"/>
      <c r="I86" s="4"/>
      <c r="J86" s="30"/>
    </row>
    <row r="87" spans="1:10">
      <c r="A87" s="3"/>
      <c r="B87" s="6"/>
      <c r="C87" s="4"/>
      <c r="D87" s="6"/>
      <c r="E87" s="4"/>
      <c r="F87" s="4"/>
      <c r="G87" s="4"/>
      <c r="H87" s="4"/>
      <c r="I87" s="4"/>
      <c r="J87" s="30"/>
    </row>
    <row r="88" spans="1:10">
      <c r="A88" s="3"/>
      <c r="B88" s="6"/>
      <c r="C88" s="4"/>
      <c r="D88" s="6"/>
      <c r="E88" s="4"/>
      <c r="F88" s="4"/>
      <c r="G88" s="4"/>
      <c r="H88" s="4"/>
      <c r="I88" s="4"/>
      <c r="J88" s="30"/>
    </row>
    <row r="89" spans="1:10">
      <c r="A89" s="3"/>
      <c r="B89" s="6"/>
      <c r="C89" s="4"/>
      <c r="D89" s="6"/>
      <c r="E89" s="4"/>
      <c r="F89" s="4"/>
      <c r="G89" s="4"/>
      <c r="H89" s="4"/>
      <c r="I89" s="4"/>
      <c r="J89" s="30"/>
    </row>
    <row r="90" spans="1:10">
      <c r="A90" s="3"/>
      <c r="B90" s="6"/>
      <c r="C90" s="4"/>
      <c r="D90" s="6"/>
      <c r="E90" s="4"/>
      <c r="F90" s="4"/>
      <c r="G90" s="4"/>
      <c r="H90" s="4"/>
      <c r="I90" s="4"/>
      <c r="J90" s="30"/>
    </row>
    <row r="91" spans="1:10">
      <c r="A91" s="3"/>
      <c r="B91" s="6"/>
      <c r="C91" s="4"/>
      <c r="D91" s="6"/>
      <c r="E91" s="4"/>
      <c r="F91" s="4"/>
      <c r="G91" s="4"/>
      <c r="H91" s="4"/>
      <c r="I91" s="4"/>
      <c r="J91" s="30"/>
    </row>
    <row r="92" spans="1:10">
      <c r="A92" s="3"/>
      <c r="B92" s="6"/>
      <c r="C92" s="4"/>
      <c r="D92" s="6"/>
      <c r="E92" s="4"/>
      <c r="F92" s="4"/>
      <c r="G92" s="4"/>
      <c r="H92" s="4"/>
      <c r="I92" s="4"/>
      <c r="J92" s="30"/>
    </row>
    <row r="93" spans="1:10">
      <c r="A93" s="3"/>
      <c r="B93" s="6"/>
      <c r="C93" s="4"/>
      <c r="D93" s="6"/>
      <c r="E93" s="4"/>
      <c r="F93" s="4"/>
      <c r="G93" s="4"/>
      <c r="H93" s="4"/>
      <c r="I93" s="4"/>
      <c r="J93" s="30"/>
    </row>
    <row r="94" spans="1:10">
      <c r="A94" s="3"/>
      <c r="B94" s="6"/>
      <c r="C94" s="4"/>
      <c r="D94" s="6"/>
      <c r="E94" s="4"/>
      <c r="F94" s="4"/>
      <c r="G94" s="4"/>
      <c r="H94" s="4"/>
      <c r="I94" s="4"/>
      <c r="J94" s="30"/>
    </row>
    <row r="95" spans="1:10">
      <c r="A95" s="3"/>
      <c r="B95" s="6"/>
      <c r="C95" s="4"/>
      <c r="D95" s="6"/>
      <c r="E95" s="4"/>
      <c r="F95" s="4"/>
      <c r="G95" s="4"/>
      <c r="H95" s="4"/>
      <c r="I95" s="4"/>
      <c r="J95" s="30"/>
    </row>
    <row r="96" spans="1:10">
      <c r="A96" s="3"/>
      <c r="B96" s="6"/>
      <c r="C96" s="4"/>
      <c r="D96" s="6"/>
      <c r="E96" s="4"/>
      <c r="F96" s="4"/>
      <c r="G96" s="4"/>
      <c r="H96" s="4"/>
      <c r="I96" s="4"/>
      <c r="J96" s="30"/>
    </row>
    <row r="97" spans="1:10">
      <c r="A97" s="3"/>
      <c r="B97" s="6"/>
      <c r="C97" s="4"/>
      <c r="D97" s="6"/>
      <c r="E97" s="4"/>
      <c r="F97" s="4"/>
      <c r="G97" s="4"/>
      <c r="H97" s="4"/>
      <c r="I97" s="4"/>
      <c r="J97" s="30"/>
    </row>
    <row r="98" spans="1:10">
      <c r="A98" s="3"/>
      <c r="B98" s="6"/>
      <c r="C98" s="4"/>
      <c r="D98" s="6"/>
      <c r="E98" s="4"/>
      <c r="F98" s="4"/>
      <c r="G98" s="4"/>
      <c r="H98" s="4"/>
      <c r="I98" s="4"/>
      <c r="J98" s="30"/>
    </row>
    <row r="99" spans="1:10">
      <c r="A99" s="3"/>
      <c r="B99" s="6"/>
      <c r="C99" s="4"/>
      <c r="D99" s="6"/>
      <c r="E99" s="4"/>
      <c r="F99" s="4"/>
      <c r="G99" s="4"/>
      <c r="H99" s="4"/>
      <c r="I99" s="4"/>
      <c r="J99" s="30"/>
    </row>
    <row r="100" spans="1:10">
      <c r="A100" s="3"/>
      <c r="B100" s="6"/>
      <c r="C100" s="4"/>
      <c r="D100" s="6"/>
      <c r="E100" s="4"/>
      <c r="F100" s="4"/>
      <c r="G100" s="4"/>
      <c r="H100" s="4"/>
      <c r="I100" s="4"/>
      <c r="J100" s="30"/>
    </row>
    <row r="101" spans="1:10">
      <c r="A101" s="3"/>
      <c r="B101" s="6"/>
      <c r="C101" s="4"/>
      <c r="D101" s="6"/>
      <c r="E101" s="4"/>
      <c r="F101" s="4"/>
      <c r="G101" s="4"/>
      <c r="H101" s="4"/>
      <c r="I101" s="4"/>
      <c r="J101" s="30"/>
    </row>
  </sheetData>
  <mergeCells count="2">
    <mergeCell ref="B2:D2"/>
    <mergeCell ref="F2:G2"/>
  </mergeCells>
  <phoneticPr fontId="4" type="noConversion"/>
  <dataValidations xWindow="802" yWindow="322" count="7">
    <dataValidation type="date" allowBlank="1" showInputMessage="1" showErrorMessage="1" error="bitte TT.MM.JJJJ eingeben z.B. 09.11.2001" prompt="Format TT.MM.JJJJ" sqref="D4:D101" xr:uid="{00000000-0002-0000-0000-000000000000}">
      <formula1>16438</formula1>
      <formula2>42369</formula2>
    </dataValidation>
    <dataValidation type="list" allowBlank="1" showInputMessage="1" showErrorMessage="1" error="bitte Ja oder Nein wählen" prompt="Wähle Ja oder Nein" sqref="F4:F101" xr:uid="{00000000-0002-0000-0000-000001000000}">
      <formula1>Kata</formula1>
    </dataValidation>
    <dataValidation type="list" allowBlank="1" showInputMessage="1" showErrorMessage="1" sqref="H4:H101" xr:uid="{00000000-0002-0000-0000-000002000000}">
      <formula1>Kata_Team_Nr</formula1>
    </dataValidation>
    <dataValidation type="list" allowBlank="1" showInputMessage="1" showErrorMessage="1" error="nur M oder F ist zulässig" sqref="C4:C101" xr:uid="{00000000-0002-0000-0000-000003000000}">
      <formula1>Geschlecht</formula1>
    </dataValidation>
    <dataValidation type="list" allowBlank="1" showInputMessage="1" showErrorMessage="1" error="falsche Gurtfarbe" sqref="E4:E101" xr:uid="{00000000-0002-0000-0000-000004000000}">
      <formula1>Gurt</formula1>
    </dataValidation>
    <dataValidation type="list" allowBlank="1" showInputMessage="1" showErrorMessage="1" error="bitte  Shobu Ippon _x000a_oder Jiyu _x000a_oder Nein _x000a_wählen" prompt="Wähle _x000a_Kihon Ippon_x000a_oder    Jiyu _x000a_oder    Nein " sqref="G4:G101" xr:uid="{00000000-0002-0000-0000-000005000000}">
      <formula1>Kumite</formula1>
    </dataValidation>
    <dataValidation type="list" allowBlank="1" showInputMessage="1" showErrorMessage="1" sqref="I4:I101" xr:uid="{00000000-0002-0000-0000-000006000000}">
      <formula1>Kumite_Team_Nr</formula1>
    </dataValidation>
  </dataValidations>
  <hyperlinks>
    <hyperlink ref="F2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landscape" verticalDpi="598" r:id="rId2"/>
  <headerFooter>
    <oddHeader>&amp;C&amp;"Arial,Fett"&amp;12&amp;A 6.11.2022
Kata und Kumite</oddHeader>
  </headerFooter>
  <extLst>
    <ext xmlns:x14="http://schemas.microsoft.com/office/spreadsheetml/2009/9/main" uri="{CCE6A557-97BC-4b89-ADB6-D9C93CAAB3DF}">
      <x14:dataValidations xmlns:xm="http://schemas.microsoft.com/office/excel/2006/main" xWindow="802" yWindow="322" count="3">
        <x14:dataValidation type="list" allowBlank="1" showInputMessage="1" showErrorMessage="1" error="Gültig ist:_x000a_Shobu Ippon oder _x000a_Kyokushinkai" prompt="Wähle:_x000a_Shobu Ippon oder _x000a_Kyokushinkai" xr:uid="{00000000-0002-0000-0000-000007000000}">
          <x14:formula1>
            <xm:f>Parameter!$E$2:$E$3</xm:f>
          </x14:formula1>
          <xm:sqref>G4:G101</xm:sqref>
        </x14:dataValidation>
        <x14:dataValidation type="list" allowBlank="1" showInputMessage="1" showErrorMessage="1" error="Gültig ist:_x000a_Shotokan      oder_x000a_Goju Ryu      oder _x000a_Shito Ryu     oder _x000a_Wado Ryu    oder_x000a_All Style        oder_x000a_Kyokushinkai" prompt="Wähle:_x000a_Shotokan      oder_x000a_Goju Ryu      oder _x000a_Shito Ryu     oder _x000a_Wado Ryu    oder_x000a_All Style        oder_x000a_Kyokushinkai" xr:uid="{00000000-0002-0000-0000-000008000000}">
          <x14:formula1>
            <xm:f>Parameter!$B$2:$B$7</xm:f>
          </x14:formula1>
          <xm:sqref>F4:F101</xm:sqref>
        </x14:dataValidation>
        <x14:dataValidation type="list" allowBlank="1" showInputMessage="1" showErrorMessage="1" error="falsche Gurtfarbe" prompt="Wähle:_x000a_Blau      oder_x000a_Braun   oder_x000a_Schwarz" xr:uid="{00000000-0002-0000-0000-000009000000}">
          <x14:formula1>
            <xm:f>Parameter!$C$2:$C$4</xm:f>
          </x14:formula1>
          <xm:sqref>E4:E101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1"/>
  <sheetViews>
    <sheetView workbookViewId="0">
      <selection activeCell="N24" sqref="N24:N25"/>
    </sheetView>
  </sheetViews>
  <sheetFormatPr baseColWidth="10" defaultRowHeight="13"/>
  <cols>
    <col min="1" max="1" width="10.5" bestFit="1" customWidth="1"/>
    <col min="2" max="2" width="4.83203125" bestFit="1" customWidth="1"/>
    <col min="3" max="3" width="8.1640625" bestFit="1" customWidth="1"/>
    <col min="4" max="4" width="4.33203125" bestFit="1" customWidth="1"/>
    <col min="5" max="5" width="10.6640625" bestFit="1" customWidth="1"/>
    <col min="6" max="6" width="13.33203125" bestFit="1" customWidth="1"/>
    <col min="7" max="7" width="15.33203125" bestFit="1" customWidth="1"/>
  </cols>
  <sheetData>
    <row r="1" spans="1:7">
      <c r="A1" t="s">
        <v>1</v>
      </c>
      <c r="B1" t="s">
        <v>11</v>
      </c>
      <c r="C1" t="s">
        <v>4</v>
      </c>
      <c r="D1" t="s">
        <v>57</v>
      </c>
      <c r="E1" t="s">
        <v>12</v>
      </c>
      <c r="F1" s="10" t="s">
        <v>23</v>
      </c>
      <c r="G1" s="10" t="s">
        <v>38</v>
      </c>
    </row>
    <row r="2" spans="1:7">
      <c r="A2" t="s">
        <v>2</v>
      </c>
      <c r="B2" t="s">
        <v>17</v>
      </c>
      <c r="C2" s="10" t="s">
        <v>13</v>
      </c>
      <c r="D2">
        <v>9</v>
      </c>
      <c r="E2" s="11" t="s">
        <v>19</v>
      </c>
      <c r="F2" t="s">
        <v>18</v>
      </c>
      <c r="G2" t="s">
        <v>18</v>
      </c>
    </row>
    <row r="3" spans="1:7">
      <c r="A3" t="s">
        <v>3</v>
      </c>
      <c r="B3" t="s">
        <v>18</v>
      </c>
      <c r="C3" s="10" t="s">
        <v>14</v>
      </c>
      <c r="D3">
        <v>8</v>
      </c>
      <c r="E3" s="11" t="s">
        <v>20</v>
      </c>
      <c r="F3" s="10" t="s">
        <v>22</v>
      </c>
      <c r="G3" s="10" t="s">
        <v>39</v>
      </c>
    </row>
    <row r="4" spans="1:7">
      <c r="C4" s="10" t="s">
        <v>15</v>
      </c>
      <c r="D4">
        <v>7</v>
      </c>
      <c r="E4" t="s">
        <v>18</v>
      </c>
      <c r="F4" s="10" t="s">
        <v>24</v>
      </c>
      <c r="G4" s="10" t="s">
        <v>40</v>
      </c>
    </row>
    <row r="5" spans="1:7">
      <c r="C5" s="10" t="s">
        <v>16</v>
      </c>
      <c r="D5">
        <v>6</v>
      </c>
      <c r="F5" s="10" t="s">
        <v>25</v>
      </c>
      <c r="G5" s="10" t="s">
        <v>41</v>
      </c>
    </row>
    <row r="6" spans="1:7">
      <c r="C6" s="10" t="s">
        <v>5</v>
      </c>
      <c r="D6">
        <v>5</v>
      </c>
      <c r="F6" s="10" t="s">
        <v>26</v>
      </c>
      <c r="G6" s="10" t="s">
        <v>42</v>
      </c>
    </row>
    <row r="7" spans="1:7">
      <c r="C7" s="10" t="s">
        <v>6</v>
      </c>
      <c r="D7">
        <v>3</v>
      </c>
      <c r="F7" s="10" t="s">
        <v>27</v>
      </c>
      <c r="G7" s="10" t="s">
        <v>43</v>
      </c>
    </row>
    <row r="8" spans="1:7">
      <c r="C8" s="10" t="s">
        <v>7</v>
      </c>
      <c r="D8">
        <v>0</v>
      </c>
      <c r="F8" s="10" t="s">
        <v>28</v>
      </c>
      <c r="G8" s="10" t="s">
        <v>44</v>
      </c>
    </row>
    <row r="9" spans="1:7">
      <c r="F9" s="10" t="s">
        <v>29</v>
      </c>
      <c r="G9" s="10" t="s">
        <v>45</v>
      </c>
    </row>
    <row r="10" spans="1:7">
      <c r="F10" s="10" t="s">
        <v>30</v>
      </c>
      <c r="G10" s="10" t="s">
        <v>46</v>
      </c>
    </row>
    <row r="11" spans="1:7">
      <c r="F11" s="10" t="s">
        <v>31</v>
      </c>
      <c r="G11" s="10" t="s">
        <v>47</v>
      </c>
    </row>
    <row r="12" spans="1:7">
      <c r="F12" s="10" t="s">
        <v>32</v>
      </c>
      <c r="G12" s="10" t="s">
        <v>48</v>
      </c>
    </row>
    <row r="13" spans="1:7">
      <c r="F13" s="10" t="s">
        <v>33</v>
      </c>
      <c r="G13" s="10" t="s">
        <v>49</v>
      </c>
    </row>
    <row r="14" spans="1:7">
      <c r="F14" s="10" t="s">
        <v>34</v>
      </c>
      <c r="G14" s="10" t="s">
        <v>50</v>
      </c>
    </row>
    <row r="15" spans="1:7">
      <c r="F15" s="10" t="s">
        <v>35</v>
      </c>
      <c r="G15" s="10" t="s">
        <v>51</v>
      </c>
    </row>
    <row r="16" spans="1:7">
      <c r="F16" s="10" t="s">
        <v>36</v>
      </c>
      <c r="G16" s="10" t="s">
        <v>52</v>
      </c>
    </row>
    <row r="17" spans="5:7">
      <c r="F17" s="10" t="s">
        <v>37</v>
      </c>
      <c r="G17" s="10" t="s">
        <v>53</v>
      </c>
    </row>
    <row r="18" spans="5:7">
      <c r="E18" s="10"/>
    </row>
    <row r="19" spans="5:7">
      <c r="E19" s="10"/>
    </row>
    <row r="20" spans="5:7">
      <c r="E20" s="10"/>
    </row>
    <row r="21" spans="5:7">
      <c r="E21" s="10"/>
    </row>
  </sheetData>
  <sheetProtection password="EA73" sheet="1" objects="1" scenarios="1"/>
  <phoneticPr fontId="4" type="noConversion"/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101"/>
  <sheetViews>
    <sheetView topLeftCell="C1" zoomScaleNormal="100" workbookViewId="0">
      <selection activeCell="J24" sqref="J24"/>
    </sheetView>
  </sheetViews>
  <sheetFormatPr baseColWidth="10" defaultRowHeight="13"/>
  <cols>
    <col min="1" max="1" width="9.83203125" bestFit="1" customWidth="1"/>
    <col min="2" max="2" width="22.1640625" customWidth="1"/>
    <col min="3" max="3" width="10.5" bestFit="1" customWidth="1"/>
    <col min="4" max="4" width="10.1640625" style="7" bestFit="1" customWidth="1"/>
    <col min="5" max="5" width="10.1640625" style="29" bestFit="1" customWidth="1"/>
    <col min="6" max="6" width="7" bestFit="1" customWidth="1"/>
    <col min="7" max="7" width="11.1640625" bestFit="1" customWidth="1"/>
    <col min="8" max="8" width="16.1640625" bestFit="1" customWidth="1"/>
    <col min="9" max="9" width="31.83203125" customWidth="1"/>
    <col min="10" max="10" width="34.33203125" customWidth="1"/>
    <col min="12" max="12" width="14.83203125" customWidth="1"/>
  </cols>
  <sheetData>
    <row r="1" spans="1:13">
      <c r="A1" s="22" t="s">
        <v>54</v>
      </c>
      <c r="B1" s="23" t="s">
        <v>55</v>
      </c>
      <c r="C1" s="22" t="s">
        <v>1</v>
      </c>
      <c r="D1" s="26" t="s">
        <v>56</v>
      </c>
      <c r="E1" s="27" t="s">
        <v>57</v>
      </c>
      <c r="F1" s="24" t="s">
        <v>11</v>
      </c>
      <c r="G1" s="25" t="s">
        <v>58</v>
      </c>
      <c r="H1" s="22" t="s">
        <v>59</v>
      </c>
      <c r="I1" s="24" t="s">
        <v>60</v>
      </c>
      <c r="J1" s="24" t="s">
        <v>61</v>
      </c>
      <c r="K1">
        <f>SUM(K2:K101)</f>
        <v>25</v>
      </c>
      <c r="L1">
        <f>SUM(L2:L101)</f>
        <v>10</v>
      </c>
      <c r="M1">
        <f>SUM(M2:M101)</f>
        <v>10</v>
      </c>
    </row>
    <row r="2" spans="1:13">
      <c r="A2" s="8" t="str">
        <f>IF('Shotokan Cup'!A4&lt;&gt;"",Dojo,"")</f>
        <v>Dojoname einsetzen</v>
      </c>
      <c r="B2" s="8" t="str">
        <f>IF('Shotokan Cup'!A4&lt;&gt;"",'Shotokan Cup'!A4&amp;" "&amp; 'Shotokan Cup'!B4,"")</f>
        <v>Muster Fritz</v>
      </c>
      <c r="C2" s="8" t="str">
        <f>IF('Shotokan Cup'!B4&lt;&gt;"",'Shotokan Cup'!C4,"")</f>
        <v>M</v>
      </c>
      <c r="D2" s="9">
        <f>IF('Shotokan Cup'!C4&lt;&gt;"",'Shotokan Cup'!D4,"")</f>
        <v>35502</v>
      </c>
      <c r="E2" s="28">
        <f>IF('Shotokan Cup'!E4&lt;&gt;"",VLOOKUP('Shotokan Cup'!E4,Parameter!$C$2:$D$8,2,FALSE),"")</f>
        <v>3</v>
      </c>
      <c r="F2" s="8" t="str">
        <f>IF('Shotokan Cup'!F4="Ja","X","")</f>
        <v>X</v>
      </c>
      <c r="G2" s="8" t="str">
        <f>IF('Shotokan Cup'!G4="Jiyu","X","")</f>
        <v>X</v>
      </c>
      <c r="H2" s="8" t="str">
        <f>IF('Shotokan Cup'!G4="Kihon Ippon","X","")</f>
        <v/>
      </c>
      <c r="I2" s="8" t="str">
        <f>IF(LEN('Shotokan Cup'!H4)&gt;4,"Kata Team "&amp;Dojo&amp;" "&amp;RIGHT('Shotokan Cup'!H4,2),"")</f>
        <v>Kata Team Dojoname einsetzen  1</v>
      </c>
      <c r="J2" s="8" t="str">
        <f>IF(LEN('Shotokan Cup'!I4)&gt;4,"Kumite Team "&amp;Dojo&amp;" "&amp;RIGHT('Shotokan Cup'!I4,2),"")</f>
        <v>Kumite Team Dojoname einsetzen  1</v>
      </c>
      <c r="K2">
        <f>IF(LEN(F2)+LEN(G2)+LEN(H2)&gt;0,25,0)</f>
        <v>25</v>
      </c>
      <c r="L2">
        <f>IF(LEN(I2)&gt;0,10,0)</f>
        <v>10</v>
      </c>
      <c r="M2">
        <f>IF(LEN(J2)&gt;0,10,0)</f>
        <v>10</v>
      </c>
    </row>
    <row r="3" spans="1:13">
      <c r="A3" s="8" t="str">
        <f>IF('Shotokan Cup'!A5&lt;&gt;"",Dojo,"")</f>
        <v/>
      </c>
      <c r="B3" s="8" t="str">
        <f>IF('Shotokan Cup'!A5&lt;&gt;"",'Shotokan Cup'!A5&amp;" "&amp; 'Shotokan Cup'!B5,"")</f>
        <v/>
      </c>
      <c r="C3" s="8" t="str">
        <f>IF('Shotokan Cup'!B5&lt;&gt;"",'Shotokan Cup'!C5,"")</f>
        <v/>
      </c>
      <c r="D3" s="9" t="str">
        <f>IF('Shotokan Cup'!C5&lt;&gt;"",'Shotokan Cup'!D5,"")</f>
        <v/>
      </c>
      <c r="E3" s="28" t="str">
        <f>IF('Shotokan Cup'!E5&lt;&gt;"",VLOOKUP('Shotokan Cup'!E5,Parameter!$C$2:$D$8,2,FALSE),"")</f>
        <v/>
      </c>
      <c r="F3" s="8" t="str">
        <f>IF('Shotokan Cup'!F5="Ja","X","")</f>
        <v/>
      </c>
      <c r="G3" s="8" t="str">
        <f>IF('Shotokan Cup'!G5="Jiyu","X","")</f>
        <v/>
      </c>
      <c r="H3" s="8" t="str">
        <f>IF('Shotokan Cup'!G5="Kihon Ippon","X","")</f>
        <v/>
      </c>
      <c r="I3" s="8" t="str">
        <f>IF(LEN('Shotokan Cup'!H5)&gt;4,"Kata Team "&amp;Dojo&amp;" "&amp;RIGHT('Shotokan Cup'!H5,2),"")</f>
        <v/>
      </c>
      <c r="J3" s="8" t="str">
        <f>IF(LEN('Shotokan Cup'!I5)&gt;4,"Kumite Team "&amp;Dojo&amp;" "&amp;RIGHT('Shotokan Cup'!I5,2),"")</f>
        <v/>
      </c>
      <c r="K3">
        <f t="shared" ref="K3:K66" si="0">IF(LEN(F3)+LEN(G3)+LEN(H3)&gt;0,25,0)</f>
        <v>0</v>
      </c>
      <c r="L3">
        <f t="shared" ref="L3:L66" si="1">IF(LEN(I3)&gt;0,10,0)</f>
        <v>0</v>
      </c>
      <c r="M3">
        <f t="shared" ref="M3:M66" si="2">IF(LEN(J3)&gt;0,10,0)</f>
        <v>0</v>
      </c>
    </row>
    <row r="4" spans="1:13">
      <c r="A4" s="8" t="str">
        <f>IF('Shotokan Cup'!A6&lt;&gt;"",Dojo,"")</f>
        <v/>
      </c>
      <c r="B4" s="8" t="str">
        <f>IF('Shotokan Cup'!A6&lt;&gt;"",'Shotokan Cup'!A6&amp;" "&amp; 'Shotokan Cup'!B6,"")</f>
        <v/>
      </c>
      <c r="C4" s="8" t="str">
        <f>IF('Shotokan Cup'!B6&lt;&gt;"",'Shotokan Cup'!C6,"")</f>
        <v/>
      </c>
      <c r="D4" s="9" t="str">
        <f>IF('Shotokan Cup'!C6&lt;&gt;"",'Shotokan Cup'!D6,"")</f>
        <v/>
      </c>
      <c r="E4" s="28" t="str">
        <f>IF('Shotokan Cup'!E6&lt;&gt;"",VLOOKUP('Shotokan Cup'!E6,Parameter!$C$2:$D$8,2,FALSE),"")</f>
        <v/>
      </c>
      <c r="F4" s="8" t="str">
        <f>IF('Shotokan Cup'!F6="Ja","X","")</f>
        <v/>
      </c>
      <c r="G4" s="8" t="str">
        <f>IF('Shotokan Cup'!G6="Jiyu","X","")</f>
        <v/>
      </c>
      <c r="H4" s="8" t="str">
        <f>IF('Shotokan Cup'!G6="Kihon Ippon","X","")</f>
        <v/>
      </c>
      <c r="I4" s="8" t="str">
        <f>IF(LEN('Shotokan Cup'!H6)&gt;4,"Kata Team "&amp;Dojo&amp;" "&amp;RIGHT('Shotokan Cup'!H6,2),"")</f>
        <v/>
      </c>
      <c r="J4" s="8" t="str">
        <f>IF(LEN('Shotokan Cup'!I6)&gt;4,"Kumite Team "&amp;Dojo&amp;" "&amp;RIGHT('Shotokan Cup'!I6,2),"")</f>
        <v/>
      </c>
      <c r="K4">
        <f t="shared" si="0"/>
        <v>0</v>
      </c>
      <c r="L4">
        <f t="shared" si="1"/>
        <v>0</v>
      </c>
      <c r="M4">
        <f t="shared" si="2"/>
        <v>0</v>
      </c>
    </row>
    <row r="5" spans="1:13">
      <c r="A5" s="8" t="str">
        <f>IF('Shotokan Cup'!A7&lt;&gt;"",Dojo,"")</f>
        <v/>
      </c>
      <c r="B5" s="8" t="str">
        <f>IF('Shotokan Cup'!A7&lt;&gt;"",'Shotokan Cup'!A7&amp;" "&amp; 'Shotokan Cup'!B7,"")</f>
        <v/>
      </c>
      <c r="C5" s="8" t="str">
        <f>IF('Shotokan Cup'!B7&lt;&gt;"",'Shotokan Cup'!C7,"")</f>
        <v/>
      </c>
      <c r="D5" s="9" t="str">
        <f>IF('Shotokan Cup'!C7&lt;&gt;"",'Shotokan Cup'!D7,"")</f>
        <v/>
      </c>
      <c r="E5" s="28" t="str">
        <f>IF('Shotokan Cup'!E7&lt;&gt;"",VLOOKUP('Shotokan Cup'!E7,Parameter!$C$2:$D$8,2,FALSE),"")</f>
        <v/>
      </c>
      <c r="F5" s="8" t="str">
        <f>IF('Shotokan Cup'!F7="Ja","X","")</f>
        <v/>
      </c>
      <c r="G5" s="8" t="str">
        <f>IF('Shotokan Cup'!G7="Jiyu","X","")</f>
        <v/>
      </c>
      <c r="H5" s="8" t="str">
        <f>IF('Shotokan Cup'!G7="Kihon Ippon","X","")</f>
        <v/>
      </c>
      <c r="I5" s="8" t="str">
        <f>IF(LEN('Shotokan Cup'!H7)&gt;4,"Kata Team "&amp;Dojo&amp;" "&amp;RIGHT('Shotokan Cup'!H7,2),"")</f>
        <v/>
      </c>
      <c r="J5" s="8" t="str">
        <f>IF(LEN('Shotokan Cup'!I7)&gt;4,"Kumite Team "&amp;Dojo&amp;" "&amp;RIGHT('Shotokan Cup'!I7,2),"")</f>
        <v/>
      </c>
      <c r="K5">
        <f t="shared" si="0"/>
        <v>0</v>
      </c>
      <c r="L5">
        <f t="shared" si="1"/>
        <v>0</v>
      </c>
      <c r="M5">
        <f t="shared" si="2"/>
        <v>0</v>
      </c>
    </row>
    <row r="6" spans="1:13">
      <c r="A6" s="8" t="str">
        <f>IF('Shotokan Cup'!A8&lt;&gt;"",Dojo,"")</f>
        <v/>
      </c>
      <c r="B6" s="8" t="str">
        <f>IF('Shotokan Cup'!A8&lt;&gt;"",'Shotokan Cup'!A8&amp;" "&amp; 'Shotokan Cup'!B8,"")</f>
        <v/>
      </c>
      <c r="C6" s="8" t="str">
        <f>IF('Shotokan Cup'!B8&lt;&gt;"",'Shotokan Cup'!C8,"")</f>
        <v/>
      </c>
      <c r="D6" s="9" t="str">
        <f>IF('Shotokan Cup'!C8&lt;&gt;"",'Shotokan Cup'!D8,"")</f>
        <v/>
      </c>
      <c r="E6" s="28" t="str">
        <f>IF('Shotokan Cup'!E8&lt;&gt;"",VLOOKUP('Shotokan Cup'!E8,Parameter!$C$2:$D$8,2,FALSE),"")</f>
        <v/>
      </c>
      <c r="F6" s="8" t="str">
        <f>IF('Shotokan Cup'!F8="Ja","X","")</f>
        <v/>
      </c>
      <c r="G6" s="8" t="str">
        <f>IF('Shotokan Cup'!G8="Jiyu","X","")</f>
        <v/>
      </c>
      <c r="H6" s="8" t="str">
        <f>IF('Shotokan Cup'!G8="Kihon Ippon","X","")</f>
        <v/>
      </c>
      <c r="I6" s="8" t="str">
        <f>IF(LEN('Shotokan Cup'!H8)&gt;4,"Kata Team "&amp;Dojo&amp;" "&amp;RIGHT('Shotokan Cup'!H8,2),"")</f>
        <v/>
      </c>
      <c r="J6" s="8" t="str">
        <f>IF(LEN('Shotokan Cup'!I8)&gt;4,"Kumite Team "&amp;Dojo&amp;" "&amp;RIGHT('Shotokan Cup'!I8,2),"")</f>
        <v/>
      </c>
      <c r="K6">
        <f t="shared" si="0"/>
        <v>0</v>
      </c>
      <c r="L6">
        <f t="shared" si="1"/>
        <v>0</v>
      </c>
      <c r="M6">
        <f t="shared" si="2"/>
        <v>0</v>
      </c>
    </row>
    <row r="7" spans="1:13">
      <c r="A7" s="8" t="str">
        <f>IF('Shotokan Cup'!A9&lt;&gt;"",Dojo,"")</f>
        <v/>
      </c>
      <c r="B7" s="8" t="str">
        <f>IF('Shotokan Cup'!A9&lt;&gt;"",'Shotokan Cup'!A9&amp;" "&amp; 'Shotokan Cup'!B9,"")</f>
        <v/>
      </c>
      <c r="C7" s="8" t="str">
        <f>IF('Shotokan Cup'!B9&lt;&gt;"",'Shotokan Cup'!C9,"")</f>
        <v/>
      </c>
      <c r="D7" s="9" t="str">
        <f>IF('Shotokan Cup'!C9&lt;&gt;"",'Shotokan Cup'!D9,"")</f>
        <v/>
      </c>
      <c r="E7" s="28" t="str">
        <f>IF('Shotokan Cup'!E9&lt;&gt;"",VLOOKUP('Shotokan Cup'!E9,Parameter!$C$2:$D$8,2,FALSE),"")</f>
        <v/>
      </c>
      <c r="F7" s="8" t="str">
        <f>IF('Shotokan Cup'!F9="Ja","X","")</f>
        <v/>
      </c>
      <c r="G7" s="8" t="str">
        <f>IF('Shotokan Cup'!G9="Jiyu","X","")</f>
        <v/>
      </c>
      <c r="H7" s="8" t="str">
        <f>IF('Shotokan Cup'!G9="Kihon Ippon","X","")</f>
        <v/>
      </c>
      <c r="I7" s="8" t="str">
        <f>IF(LEN('Shotokan Cup'!H9)&gt;4,"Kata Team "&amp;Dojo&amp;" "&amp;RIGHT('Shotokan Cup'!H9,2),"")</f>
        <v/>
      </c>
      <c r="J7" s="8" t="str">
        <f>IF(LEN('Shotokan Cup'!I9)&gt;4,"Kumite Team "&amp;Dojo&amp;" "&amp;RIGHT('Shotokan Cup'!I9,2),"")</f>
        <v/>
      </c>
      <c r="K7">
        <f t="shared" si="0"/>
        <v>0</v>
      </c>
      <c r="L7">
        <f t="shared" si="1"/>
        <v>0</v>
      </c>
      <c r="M7">
        <f t="shared" si="2"/>
        <v>0</v>
      </c>
    </row>
    <row r="8" spans="1:13">
      <c r="A8" s="8" t="str">
        <f>IF('Shotokan Cup'!A10&lt;&gt;"",Dojo,"")</f>
        <v/>
      </c>
      <c r="B8" s="8" t="str">
        <f>IF('Shotokan Cup'!A10&lt;&gt;"",'Shotokan Cup'!A10&amp;" "&amp; 'Shotokan Cup'!B10,"")</f>
        <v/>
      </c>
      <c r="C8" s="8" t="str">
        <f>IF('Shotokan Cup'!B10&lt;&gt;"",'Shotokan Cup'!C10,"")</f>
        <v/>
      </c>
      <c r="D8" s="9" t="str">
        <f>IF('Shotokan Cup'!C10&lt;&gt;"",'Shotokan Cup'!D10,"")</f>
        <v/>
      </c>
      <c r="E8" s="28" t="str">
        <f>IF('Shotokan Cup'!E10&lt;&gt;"",VLOOKUP('Shotokan Cup'!E10,Parameter!$C$2:$D$8,2,FALSE),"")</f>
        <v/>
      </c>
      <c r="F8" s="8" t="str">
        <f>IF('Shotokan Cup'!F10="Ja","X","")</f>
        <v/>
      </c>
      <c r="G8" s="8" t="str">
        <f>IF('Shotokan Cup'!G10="Jiyu","X","")</f>
        <v/>
      </c>
      <c r="H8" s="8" t="str">
        <f>IF('Shotokan Cup'!G10="Kihon Ippon","X","")</f>
        <v/>
      </c>
      <c r="I8" s="8" t="str">
        <f>IF(LEN('Shotokan Cup'!H10)&gt;4,"Kata Team "&amp;Dojo&amp;" "&amp;RIGHT('Shotokan Cup'!H10,2),"")</f>
        <v/>
      </c>
      <c r="J8" s="8" t="str">
        <f>IF(LEN('Shotokan Cup'!I10)&gt;4,"Kumite Team "&amp;Dojo&amp;" "&amp;RIGHT('Shotokan Cup'!I10,2),"")</f>
        <v/>
      </c>
      <c r="K8">
        <f t="shared" si="0"/>
        <v>0</v>
      </c>
      <c r="L8">
        <f t="shared" si="1"/>
        <v>0</v>
      </c>
      <c r="M8">
        <f t="shared" si="2"/>
        <v>0</v>
      </c>
    </row>
    <row r="9" spans="1:13">
      <c r="A9" s="8" t="str">
        <f>IF('Shotokan Cup'!A11&lt;&gt;"",Dojo,"")</f>
        <v/>
      </c>
      <c r="B9" s="8" t="str">
        <f>IF('Shotokan Cup'!A11&lt;&gt;"",'Shotokan Cup'!A11&amp;" "&amp; 'Shotokan Cup'!B11,"")</f>
        <v/>
      </c>
      <c r="C9" s="8" t="str">
        <f>IF('Shotokan Cup'!B11&lt;&gt;"",'Shotokan Cup'!C11,"")</f>
        <v/>
      </c>
      <c r="D9" s="9" t="str">
        <f>IF('Shotokan Cup'!C11&lt;&gt;"",'Shotokan Cup'!D11,"")</f>
        <v/>
      </c>
      <c r="E9" s="28" t="str">
        <f>IF('Shotokan Cup'!E11&lt;&gt;"",VLOOKUP('Shotokan Cup'!E11,Parameter!$C$2:$D$8,2,FALSE),"")</f>
        <v/>
      </c>
      <c r="F9" s="8" t="str">
        <f>IF('Shotokan Cup'!F11="Ja","X","")</f>
        <v/>
      </c>
      <c r="G9" s="8" t="str">
        <f>IF('Shotokan Cup'!G11="Jiyu","X","")</f>
        <v/>
      </c>
      <c r="H9" s="8" t="str">
        <f>IF('Shotokan Cup'!G11="Kihon Ippon","X","")</f>
        <v/>
      </c>
      <c r="I9" s="8" t="str">
        <f>IF(LEN('Shotokan Cup'!H11)&gt;4,"Kata Team "&amp;Dojo&amp;" "&amp;RIGHT('Shotokan Cup'!H11,2),"")</f>
        <v/>
      </c>
      <c r="J9" s="8" t="str">
        <f>IF(LEN('Shotokan Cup'!I11)&gt;4,"Kumite Team "&amp;Dojo&amp;" "&amp;RIGHT('Shotokan Cup'!I11,2),"")</f>
        <v/>
      </c>
      <c r="K9">
        <f t="shared" si="0"/>
        <v>0</v>
      </c>
      <c r="L9">
        <f t="shared" si="1"/>
        <v>0</v>
      </c>
      <c r="M9">
        <f t="shared" si="2"/>
        <v>0</v>
      </c>
    </row>
    <row r="10" spans="1:13">
      <c r="A10" s="8" t="str">
        <f>IF('Shotokan Cup'!A12&lt;&gt;"",Dojo,"")</f>
        <v/>
      </c>
      <c r="B10" s="8" t="str">
        <f>IF('Shotokan Cup'!A12&lt;&gt;"",'Shotokan Cup'!A12&amp;" "&amp; 'Shotokan Cup'!B12,"")</f>
        <v/>
      </c>
      <c r="C10" s="8" t="str">
        <f>IF('Shotokan Cup'!B12&lt;&gt;"",'Shotokan Cup'!C12,"")</f>
        <v/>
      </c>
      <c r="D10" s="9" t="str">
        <f>IF('Shotokan Cup'!C12&lt;&gt;"",'Shotokan Cup'!D12,"")</f>
        <v/>
      </c>
      <c r="E10" s="28" t="str">
        <f>IF('Shotokan Cup'!E12&lt;&gt;"",VLOOKUP('Shotokan Cup'!E12,Parameter!$C$2:$D$8,2,FALSE),"")</f>
        <v/>
      </c>
      <c r="F10" s="8" t="str">
        <f>IF('Shotokan Cup'!F12="Ja","X","")</f>
        <v/>
      </c>
      <c r="G10" s="8" t="str">
        <f>IF('Shotokan Cup'!G12="Jiyu","X","")</f>
        <v/>
      </c>
      <c r="H10" s="8" t="str">
        <f>IF('Shotokan Cup'!G12="Kihon Ippon","X","")</f>
        <v/>
      </c>
      <c r="I10" s="8" t="str">
        <f>IF(LEN('Shotokan Cup'!H12)&gt;4,"Kata Team "&amp;Dojo&amp;" "&amp;RIGHT('Shotokan Cup'!H12,2),"")</f>
        <v/>
      </c>
      <c r="J10" s="8" t="str">
        <f>IF(LEN('Shotokan Cup'!I12)&gt;4,"Kumite Team "&amp;Dojo&amp;" "&amp;RIGHT('Shotokan Cup'!I12,2),"")</f>
        <v/>
      </c>
      <c r="K10">
        <f t="shared" si="0"/>
        <v>0</v>
      </c>
      <c r="L10">
        <f t="shared" si="1"/>
        <v>0</v>
      </c>
      <c r="M10">
        <f t="shared" si="2"/>
        <v>0</v>
      </c>
    </row>
    <row r="11" spans="1:13">
      <c r="A11" s="8" t="str">
        <f>IF('Shotokan Cup'!A13&lt;&gt;"",Dojo,"")</f>
        <v/>
      </c>
      <c r="B11" s="8" t="str">
        <f>IF('Shotokan Cup'!A13&lt;&gt;"",'Shotokan Cup'!A13&amp;" "&amp; 'Shotokan Cup'!B13,"")</f>
        <v/>
      </c>
      <c r="C11" s="8" t="str">
        <f>IF('Shotokan Cup'!B13&lt;&gt;"",'Shotokan Cup'!C13,"")</f>
        <v/>
      </c>
      <c r="D11" s="9" t="str">
        <f>IF('Shotokan Cup'!C13&lt;&gt;"",'Shotokan Cup'!D13,"")</f>
        <v/>
      </c>
      <c r="E11" s="28" t="str">
        <f>IF('Shotokan Cup'!E13&lt;&gt;"",VLOOKUP('Shotokan Cup'!E13,Parameter!$C$2:$D$8,2,FALSE),"")</f>
        <v/>
      </c>
      <c r="F11" s="8" t="str">
        <f>IF('Shotokan Cup'!F13="Ja","X","")</f>
        <v/>
      </c>
      <c r="G11" s="8" t="str">
        <f>IF('Shotokan Cup'!G13="Jiyu","X","")</f>
        <v/>
      </c>
      <c r="H11" s="8" t="str">
        <f>IF('Shotokan Cup'!G13="Kihon Ippon","X","")</f>
        <v/>
      </c>
      <c r="I11" s="8" t="str">
        <f>IF(LEN('Shotokan Cup'!H13)&gt;4,"Kata Team "&amp;Dojo&amp;" "&amp;RIGHT('Shotokan Cup'!H13,2),"")</f>
        <v/>
      </c>
      <c r="J11" s="8" t="str">
        <f>IF(LEN('Shotokan Cup'!I13)&gt;4,"Kumite Team "&amp;Dojo&amp;" "&amp;RIGHT('Shotokan Cup'!I13,2),"")</f>
        <v/>
      </c>
      <c r="K11">
        <f t="shared" si="0"/>
        <v>0</v>
      </c>
      <c r="L11">
        <f t="shared" si="1"/>
        <v>0</v>
      </c>
      <c r="M11">
        <f t="shared" si="2"/>
        <v>0</v>
      </c>
    </row>
    <row r="12" spans="1:13">
      <c r="A12" s="8" t="str">
        <f>IF('Shotokan Cup'!A14&lt;&gt;"",Dojo,"")</f>
        <v/>
      </c>
      <c r="B12" s="8" t="str">
        <f>IF('Shotokan Cup'!A14&lt;&gt;"",'Shotokan Cup'!A14&amp;" "&amp; 'Shotokan Cup'!B14,"")</f>
        <v/>
      </c>
      <c r="C12" s="8" t="str">
        <f>IF('Shotokan Cup'!B14&lt;&gt;"",'Shotokan Cup'!C14,"")</f>
        <v/>
      </c>
      <c r="D12" s="9" t="str">
        <f>IF('Shotokan Cup'!C14&lt;&gt;"",'Shotokan Cup'!D14,"")</f>
        <v/>
      </c>
      <c r="E12" s="28" t="str">
        <f>IF('Shotokan Cup'!E14&lt;&gt;"",VLOOKUP('Shotokan Cup'!E14,Parameter!$C$2:$D$8,2,FALSE),"")</f>
        <v/>
      </c>
      <c r="F12" s="8" t="str">
        <f>IF('Shotokan Cup'!F14="Ja","X","")</f>
        <v/>
      </c>
      <c r="G12" s="8" t="str">
        <f>IF('Shotokan Cup'!G14="Jiyu","X","")</f>
        <v/>
      </c>
      <c r="H12" s="8" t="str">
        <f>IF('Shotokan Cup'!G14="Kihon Ippon","X","")</f>
        <v/>
      </c>
      <c r="I12" s="8" t="str">
        <f>IF(LEN('Shotokan Cup'!H14)&gt;4,"Kata Team "&amp;Dojo&amp;" "&amp;RIGHT('Shotokan Cup'!H14,2),"")</f>
        <v/>
      </c>
      <c r="J12" s="8" t="str">
        <f>IF(LEN('Shotokan Cup'!I14)&gt;4,"Kumite Team "&amp;Dojo&amp;" "&amp;RIGHT('Shotokan Cup'!I14,2),"")</f>
        <v/>
      </c>
      <c r="K12">
        <f t="shared" si="0"/>
        <v>0</v>
      </c>
      <c r="L12">
        <f t="shared" si="1"/>
        <v>0</v>
      </c>
      <c r="M12">
        <f t="shared" si="2"/>
        <v>0</v>
      </c>
    </row>
    <row r="13" spans="1:13">
      <c r="A13" s="8" t="str">
        <f>IF('Shotokan Cup'!A15&lt;&gt;"",Dojo,"")</f>
        <v/>
      </c>
      <c r="B13" s="8" t="str">
        <f>IF('Shotokan Cup'!A15&lt;&gt;"",'Shotokan Cup'!A15&amp;" "&amp; 'Shotokan Cup'!B15,"")</f>
        <v/>
      </c>
      <c r="C13" s="8" t="str">
        <f>IF('Shotokan Cup'!B15&lt;&gt;"",'Shotokan Cup'!C15,"")</f>
        <v/>
      </c>
      <c r="D13" s="9" t="str">
        <f>IF('Shotokan Cup'!C15&lt;&gt;"",'Shotokan Cup'!D15,"")</f>
        <v/>
      </c>
      <c r="E13" s="28" t="str">
        <f>IF('Shotokan Cup'!E15&lt;&gt;"",VLOOKUP('Shotokan Cup'!E15,Parameter!$C$2:$D$8,2,FALSE),"")</f>
        <v/>
      </c>
      <c r="F13" s="8" t="str">
        <f>IF('Shotokan Cup'!F15="Ja","X","")</f>
        <v/>
      </c>
      <c r="G13" s="8" t="str">
        <f>IF('Shotokan Cup'!G15="Jiyu","X","")</f>
        <v/>
      </c>
      <c r="H13" s="8" t="str">
        <f>IF('Shotokan Cup'!G15="Kihon Ippon","X","")</f>
        <v/>
      </c>
      <c r="I13" s="8" t="str">
        <f>IF(LEN('Shotokan Cup'!H15)&gt;4,"Kata Team "&amp;Dojo&amp;" "&amp;RIGHT('Shotokan Cup'!H15,2),"")</f>
        <v/>
      </c>
      <c r="J13" s="8" t="str">
        <f>IF(LEN('Shotokan Cup'!I15)&gt;4,"Kumite Team "&amp;Dojo&amp;" "&amp;RIGHT('Shotokan Cup'!I15,2),"")</f>
        <v/>
      </c>
      <c r="K13">
        <f t="shared" si="0"/>
        <v>0</v>
      </c>
      <c r="L13">
        <f t="shared" si="1"/>
        <v>0</v>
      </c>
      <c r="M13">
        <f t="shared" si="2"/>
        <v>0</v>
      </c>
    </row>
    <row r="14" spans="1:13">
      <c r="A14" s="8" t="str">
        <f>IF('Shotokan Cup'!A16&lt;&gt;"",Dojo,"")</f>
        <v/>
      </c>
      <c r="B14" s="8" t="str">
        <f>IF('Shotokan Cup'!A16&lt;&gt;"",'Shotokan Cup'!A16&amp;" "&amp; 'Shotokan Cup'!B16,"")</f>
        <v/>
      </c>
      <c r="C14" s="8" t="str">
        <f>IF('Shotokan Cup'!B16&lt;&gt;"",'Shotokan Cup'!C16,"")</f>
        <v/>
      </c>
      <c r="D14" s="9" t="str">
        <f>IF('Shotokan Cup'!C16&lt;&gt;"",'Shotokan Cup'!D16,"")</f>
        <v/>
      </c>
      <c r="E14" s="28" t="str">
        <f>IF('Shotokan Cup'!E16&lt;&gt;"",VLOOKUP('Shotokan Cup'!E16,Parameter!$C$2:$D$8,2,FALSE),"")</f>
        <v/>
      </c>
      <c r="F14" s="8" t="str">
        <f>IF('Shotokan Cup'!F16="Ja","X","")</f>
        <v/>
      </c>
      <c r="G14" s="8" t="str">
        <f>IF('Shotokan Cup'!G16="Jiyu","X","")</f>
        <v/>
      </c>
      <c r="H14" s="8" t="str">
        <f>IF('Shotokan Cup'!G16="Kihon Ippon","X","")</f>
        <v/>
      </c>
      <c r="I14" s="8" t="str">
        <f>IF(LEN('Shotokan Cup'!H16)&gt;4,"Kata Team "&amp;Dojo&amp;" "&amp;RIGHT('Shotokan Cup'!H16,2),"")</f>
        <v/>
      </c>
      <c r="J14" s="8" t="str">
        <f>IF(LEN('Shotokan Cup'!I16)&gt;4,"Kumite Team "&amp;Dojo&amp;" "&amp;RIGHT('Shotokan Cup'!I16,2),"")</f>
        <v/>
      </c>
      <c r="K14">
        <f t="shared" si="0"/>
        <v>0</v>
      </c>
      <c r="L14">
        <f t="shared" si="1"/>
        <v>0</v>
      </c>
      <c r="M14">
        <f t="shared" si="2"/>
        <v>0</v>
      </c>
    </row>
    <row r="15" spans="1:13">
      <c r="A15" s="8" t="str">
        <f>IF('Shotokan Cup'!A17&lt;&gt;"",Dojo,"")</f>
        <v/>
      </c>
      <c r="B15" s="8" t="str">
        <f>IF('Shotokan Cup'!A17&lt;&gt;"",'Shotokan Cup'!A17&amp;" "&amp; 'Shotokan Cup'!B17,"")</f>
        <v/>
      </c>
      <c r="C15" s="8" t="str">
        <f>IF('Shotokan Cup'!B17&lt;&gt;"",'Shotokan Cup'!C17,"")</f>
        <v/>
      </c>
      <c r="D15" s="9" t="str">
        <f>IF('Shotokan Cup'!C17&lt;&gt;"",'Shotokan Cup'!D17,"")</f>
        <v/>
      </c>
      <c r="E15" s="28" t="str">
        <f>IF('Shotokan Cup'!E17&lt;&gt;"",VLOOKUP('Shotokan Cup'!E17,Parameter!$C$2:$D$8,2,FALSE),"")</f>
        <v/>
      </c>
      <c r="F15" s="8" t="str">
        <f>IF('Shotokan Cup'!F17="Ja","X","")</f>
        <v/>
      </c>
      <c r="G15" s="8" t="str">
        <f>IF('Shotokan Cup'!G17="Jiyu","X","")</f>
        <v/>
      </c>
      <c r="H15" s="8" t="str">
        <f>IF('Shotokan Cup'!G17="Kihon Ippon","X","")</f>
        <v/>
      </c>
      <c r="I15" s="8" t="str">
        <f>IF(LEN('Shotokan Cup'!H17)&gt;4,"Kata Team "&amp;Dojo&amp;" "&amp;RIGHT('Shotokan Cup'!H17,2),"")</f>
        <v/>
      </c>
      <c r="J15" s="8" t="str">
        <f>IF(LEN('Shotokan Cup'!I17)&gt;4,"Kumite Team "&amp;Dojo&amp;" "&amp;RIGHT('Shotokan Cup'!I17,2),"")</f>
        <v/>
      </c>
      <c r="K15">
        <f t="shared" si="0"/>
        <v>0</v>
      </c>
      <c r="L15">
        <f t="shared" si="1"/>
        <v>0</v>
      </c>
      <c r="M15">
        <f t="shared" si="2"/>
        <v>0</v>
      </c>
    </row>
    <row r="16" spans="1:13">
      <c r="A16" s="8" t="str">
        <f>IF('Shotokan Cup'!A18&lt;&gt;"",Dojo,"")</f>
        <v/>
      </c>
      <c r="B16" s="8" t="str">
        <f>IF('Shotokan Cup'!A18&lt;&gt;"",'Shotokan Cup'!A18&amp;" "&amp; 'Shotokan Cup'!B18,"")</f>
        <v/>
      </c>
      <c r="C16" s="8" t="str">
        <f>IF('Shotokan Cup'!B18&lt;&gt;"",'Shotokan Cup'!C18,"")</f>
        <v/>
      </c>
      <c r="D16" s="9" t="str">
        <f>IF('Shotokan Cup'!C18&lt;&gt;"",'Shotokan Cup'!D18,"")</f>
        <v/>
      </c>
      <c r="E16" s="28" t="str">
        <f>IF('Shotokan Cup'!E18&lt;&gt;"",VLOOKUP('Shotokan Cup'!E18,Parameter!$C$2:$D$8,2,FALSE),"")</f>
        <v/>
      </c>
      <c r="F16" s="8" t="str">
        <f>IF('Shotokan Cup'!F18="Ja","X","")</f>
        <v/>
      </c>
      <c r="G16" s="8" t="str">
        <f>IF('Shotokan Cup'!G18="Jiyu","X","")</f>
        <v/>
      </c>
      <c r="H16" s="8" t="str">
        <f>IF('Shotokan Cup'!G18="Kihon Ippon","X","")</f>
        <v/>
      </c>
      <c r="I16" s="8" t="str">
        <f>IF(LEN('Shotokan Cup'!H18)&gt;4,"Kata Team "&amp;Dojo&amp;" "&amp;RIGHT('Shotokan Cup'!H18,2),"")</f>
        <v/>
      </c>
      <c r="J16" s="8" t="str">
        <f>IF(LEN('Shotokan Cup'!I18)&gt;4,"Kumite Team "&amp;Dojo&amp;" "&amp;RIGHT('Shotokan Cup'!I18,2),"")</f>
        <v/>
      </c>
      <c r="K16">
        <f t="shared" si="0"/>
        <v>0</v>
      </c>
      <c r="L16">
        <f t="shared" si="1"/>
        <v>0</v>
      </c>
      <c r="M16">
        <f t="shared" si="2"/>
        <v>0</v>
      </c>
    </row>
    <row r="17" spans="1:13">
      <c r="A17" s="8" t="str">
        <f>IF('Shotokan Cup'!A19&lt;&gt;"",Dojo,"")</f>
        <v/>
      </c>
      <c r="B17" s="8" t="str">
        <f>IF('Shotokan Cup'!A19&lt;&gt;"",'Shotokan Cup'!A19&amp;" "&amp; 'Shotokan Cup'!B19,"")</f>
        <v/>
      </c>
      <c r="C17" s="8" t="str">
        <f>IF('Shotokan Cup'!B19&lt;&gt;"",'Shotokan Cup'!C19,"")</f>
        <v/>
      </c>
      <c r="D17" s="9" t="str">
        <f>IF('Shotokan Cup'!C19&lt;&gt;"",'Shotokan Cup'!D19,"")</f>
        <v/>
      </c>
      <c r="E17" s="28" t="str">
        <f>IF('Shotokan Cup'!E19&lt;&gt;"",VLOOKUP('Shotokan Cup'!E19,Parameter!$C$2:$D$8,2,FALSE),"")</f>
        <v/>
      </c>
      <c r="F17" s="8" t="str">
        <f>IF('Shotokan Cup'!F19="Ja","X","")</f>
        <v/>
      </c>
      <c r="G17" s="8" t="str">
        <f>IF('Shotokan Cup'!G19="Jiyu","X","")</f>
        <v/>
      </c>
      <c r="H17" s="8" t="str">
        <f>IF('Shotokan Cup'!G19="Kihon Ippon","X","")</f>
        <v/>
      </c>
      <c r="I17" s="8" t="str">
        <f>IF(LEN('Shotokan Cup'!H19)&gt;4,"Kata Team "&amp;Dojo&amp;" "&amp;RIGHT('Shotokan Cup'!H19,2),"")</f>
        <v/>
      </c>
      <c r="J17" s="8" t="str">
        <f>IF(LEN('Shotokan Cup'!I19)&gt;4,"Kumite Team "&amp;Dojo&amp;" "&amp;RIGHT('Shotokan Cup'!I19,2),"")</f>
        <v/>
      </c>
      <c r="K17">
        <f t="shared" si="0"/>
        <v>0</v>
      </c>
      <c r="L17">
        <f t="shared" si="1"/>
        <v>0</v>
      </c>
      <c r="M17">
        <f t="shared" si="2"/>
        <v>0</v>
      </c>
    </row>
    <row r="18" spans="1:13">
      <c r="A18" s="8" t="str">
        <f>IF('Shotokan Cup'!A20&lt;&gt;"",Dojo,"")</f>
        <v/>
      </c>
      <c r="B18" s="8" t="str">
        <f>IF('Shotokan Cup'!A20&lt;&gt;"",'Shotokan Cup'!A20&amp;" "&amp; 'Shotokan Cup'!B20,"")</f>
        <v/>
      </c>
      <c r="C18" s="8" t="str">
        <f>IF('Shotokan Cup'!B20&lt;&gt;"",'Shotokan Cup'!C20,"")</f>
        <v/>
      </c>
      <c r="D18" s="9" t="str">
        <f>IF('Shotokan Cup'!C20&lt;&gt;"",'Shotokan Cup'!D20,"")</f>
        <v/>
      </c>
      <c r="E18" s="28" t="str">
        <f>IF('Shotokan Cup'!E20&lt;&gt;"",VLOOKUP('Shotokan Cup'!E20,Parameter!$C$2:$D$8,2,FALSE),"")</f>
        <v/>
      </c>
      <c r="F18" s="8" t="str">
        <f>IF('Shotokan Cup'!F20="Ja","X","")</f>
        <v/>
      </c>
      <c r="G18" s="8" t="str">
        <f>IF('Shotokan Cup'!G20="Jiyu","X","")</f>
        <v/>
      </c>
      <c r="H18" s="8" t="str">
        <f>IF('Shotokan Cup'!G20="Kihon Ippon","X","")</f>
        <v/>
      </c>
      <c r="I18" s="8" t="str">
        <f>IF(LEN('Shotokan Cup'!H20)&gt;4,"Kata Team "&amp;Dojo&amp;" "&amp;RIGHT('Shotokan Cup'!H20,2),"")</f>
        <v/>
      </c>
      <c r="J18" s="8" t="str">
        <f>IF(LEN('Shotokan Cup'!I20)&gt;4,"Kumite Team "&amp;Dojo&amp;" "&amp;RIGHT('Shotokan Cup'!I20,2),"")</f>
        <v/>
      </c>
      <c r="K18">
        <f t="shared" si="0"/>
        <v>0</v>
      </c>
      <c r="L18">
        <f t="shared" si="1"/>
        <v>0</v>
      </c>
      <c r="M18">
        <f t="shared" si="2"/>
        <v>0</v>
      </c>
    </row>
    <row r="19" spans="1:13">
      <c r="A19" s="8" t="str">
        <f>IF('Shotokan Cup'!A21&lt;&gt;"",Dojo,"")</f>
        <v/>
      </c>
      <c r="B19" s="8" t="str">
        <f>IF('Shotokan Cup'!A21&lt;&gt;"",'Shotokan Cup'!A21&amp;" "&amp; 'Shotokan Cup'!B21,"")</f>
        <v/>
      </c>
      <c r="C19" s="8" t="str">
        <f>IF('Shotokan Cup'!B21&lt;&gt;"",'Shotokan Cup'!C21,"")</f>
        <v/>
      </c>
      <c r="D19" s="9" t="str">
        <f>IF('Shotokan Cup'!C21&lt;&gt;"",'Shotokan Cup'!D21,"")</f>
        <v/>
      </c>
      <c r="E19" s="28" t="str">
        <f>IF('Shotokan Cup'!E21&lt;&gt;"",VLOOKUP('Shotokan Cup'!E21,Parameter!$C$2:$D$8,2,FALSE),"")</f>
        <v/>
      </c>
      <c r="F19" s="8" t="str">
        <f>IF('Shotokan Cup'!F21="Ja","X","")</f>
        <v/>
      </c>
      <c r="G19" s="8" t="str">
        <f>IF('Shotokan Cup'!G21="Jiyu","X","")</f>
        <v/>
      </c>
      <c r="H19" s="8" t="str">
        <f>IF('Shotokan Cup'!G21="Kihon Ippon","X","")</f>
        <v/>
      </c>
      <c r="I19" s="8" t="str">
        <f>IF(LEN('Shotokan Cup'!H21)&gt;4,"Kata Team "&amp;Dojo&amp;" "&amp;RIGHT('Shotokan Cup'!H21,2),"")</f>
        <v/>
      </c>
      <c r="J19" s="8" t="str">
        <f>IF(LEN('Shotokan Cup'!I21)&gt;4,"Kumite Team "&amp;Dojo&amp;" "&amp;RIGHT('Shotokan Cup'!I21,2),"")</f>
        <v/>
      </c>
      <c r="K19">
        <f t="shared" si="0"/>
        <v>0</v>
      </c>
      <c r="L19">
        <f t="shared" si="1"/>
        <v>0</v>
      </c>
      <c r="M19">
        <f t="shared" si="2"/>
        <v>0</v>
      </c>
    </row>
    <row r="20" spans="1:13">
      <c r="A20" s="8" t="str">
        <f>IF('Shotokan Cup'!A22&lt;&gt;"",Dojo,"")</f>
        <v/>
      </c>
      <c r="B20" s="8" t="str">
        <f>IF('Shotokan Cup'!A22&lt;&gt;"",'Shotokan Cup'!A22&amp;" "&amp; 'Shotokan Cup'!B22,"")</f>
        <v/>
      </c>
      <c r="C20" s="8" t="str">
        <f>IF('Shotokan Cup'!B22&lt;&gt;"",'Shotokan Cup'!C22,"")</f>
        <v/>
      </c>
      <c r="D20" s="9" t="str">
        <f>IF('Shotokan Cup'!C22&lt;&gt;"",'Shotokan Cup'!D22,"")</f>
        <v/>
      </c>
      <c r="E20" s="28" t="str">
        <f>IF('Shotokan Cup'!E22&lt;&gt;"",VLOOKUP('Shotokan Cup'!E22,Parameter!$C$2:$D$8,2,FALSE),"")</f>
        <v/>
      </c>
      <c r="F20" s="8" t="str">
        <f>IF('Shotokan Cup'!F22="Ja","X","")</f>
        <v/>
      </c>
      <c r="G20" s="8" t="str">
        <f>IF('Shotokan Cup'!G22="Jiyu","X","")</f>
        <v/>
      </c>
      <c r="H20" s="8" t="str">
        <f>IF('Shotokan Cup'!G22="Kihon Ippon","X","")</f>
        <v/>
      </c>
      <c r="I20" s="8" t="str">
        <f>IF(LEN('Shotokan Cup'!H22)&gt;4,"Kata Team "&amp;Dojo&amp;" "&amp;RIGHT('Shotokan Cup'!H22,2),"")</f>
        <v/>
      </c>
      <c r="J20" s="8" t="str">
        <f>IF(LEN('Shotokan Cup'!I22)&gt;4,"Kumite Team "&amp;Dojo&amp;" "&amp;RIGHT('Shotokan Cup'!I22,2),"")</f>
        <v/>
      </c>
      <c r="K20">
        <f t="shared" si="0"/>
        <v>0</v>
      </c>
      <c r="L20">
        <f t="shared" si="1"/>
        <v>0</v>
      </c>
      <c r="M20">
        <f t="shared" si="2"/>
        <v>0</v>
      </c>
    </row>
    <row r="21" spans="1:13">
      <c r="A21" s="8" t="str">
        <f>IF('Shotokan Cup'!A23&lt;&gt;"",Dojo,"")</f>
        <v/>
      </c>
      <c r="B21" s="8" t="str">
        <f>IF('Shotokan Cup'!A23&lt;&gt;"",'Shotokan Cup'!A23&amp;" "&amp; 'Shotokan Cup'!B23,"")</f>
        <v/>
      </c>
      <c r="C21" s="8" t="str">
        <f>IF('Shotokan Cup'!B23&lt;&gt;"",'Shotokan Cup'!C23,"")</f>
        <v/>
      </c>
      <c r="D21" s="9" t="str">
        <f>IF('Shotokan Cup'!C23&lt;&gt;"",'Shotokan Cup'!D23,"")</f>
        <v/>
      </c>
      <c r="E21" s="28" t="str">
        <f>IF('Shotokan Cup'!E23&lt;&gt;"",VLOOKUP('Shotokan Cup'!E23,Parameter!$C$2:$D$8,2,FALSE),"")</f>
        <v/>
      </c>
      <c r="F21" s="8" t="str">
        <f>IF('Shotokan Cup'!F23="Ja","X","")</f>
        <v/>
      </c>
      <c r="G21" s="8" t="str">
        <f>IF('Shotokan Cup'!G23="Jiyu","X","")</f>
        <v/>
      </c>
      <c r="H21" s="8" t="str">
        <f>IF('Shotokan Cup'!G23="Kihon Ippon","X","")</f>
        <v/>
      </c>
      <c r="I21" s="8" t="str">
        <f>IF(LEN('Shotokan Cup'!H23)&gt;4,"Kata Team "&amp;Dojo&amp;" "&amp;RIGHT('Shotokan Cup'!H23,2),"")</f>
        <v/>
      </c>
      <c r="J21" s="8" t="str">
        <f>IF(LEN('Shotokan Cup'!I23)&gt;4,"Kumite Team "&amp;Dojo&amp;" "&amp;RIGHT('Shotokan Cup'!I23,2),"")</f>
        <v/>
      </c>
      <c r="K21">
        <f t="shared" si="0"/>
        <v>0</v>
      </c>
      <c r="L21">
        <f t="shared" si="1"/>
        <v>0</v>
      </c>
      <c r="M21">
        <f t="shared" si="2"/>
        <v>0</v>
      </c>
    </row>
    <row r="22" spans="1:13">
      <c r="A22" s="8" t="str">
        <f>IF('Shotokan Cup'!A24&lt;&gt;"",Dojo,"")</f>
        <v/>
      </c>
      <c r="B22" s="8" t="str">
        <f>IF('Shotokan Cup'!A24&lt;&gt;"",'Shotokan Cup'!A24&amp;" "&amp; 'Shotokan Cup'!B24,"")</f>
        <v/>
      </c>
      <c r="C22" s="8" t="str">
        <f>IF('Shotokan Cup'!B24&lt;&gt;"",'Shotokan Cup'!C24,"")</f>
        <v/>
      </c>
      <c r="D22" s="9" t="str">
        <f>IF('Shotokan Cup'!C24&lt;&gt;"",'Shotokan Cup'!D24,"")</f>
        <v/>
      </c>
      <c r="E22" s="28" t="str">
        <f>IF('Shotokan Cup'!E24&lt;&gt;"",VLOOKUP('Shotokan Cup'!E24,Parameter!$C$2:$D$8,2,FALSE),"")</f>
        <v/>
      </c>
      <c r="F22" s="8" t="str">
        <f>IF('Shotokan Cup'!F24="Ja","X","")</f>
        <v/>
      </c>
      <c r="G22" s="8" t="str">
        <f>IF('Shotokan Cup'!G24="Jiyu","X","")</f>
        <v/>
      </c>
      <c r="H22" s="8" t="str">
        <f>IF('Shotokan Cup'!G24="Kihon Ippon","X","")</f>
        <v/>
      </c>
      <c r="I22" s="8" t="str">
        <f>IF(LEN('Shotokan Cup'!H24)&gt;4,"Kata Team "&amp;Dojo&amp;" "&amp;RIGHT('Shotokan Cup'!H24,2),"")</f>
        <v/>
      </c>
      <c r="J22" s="8" t="str">
        <f>IF(LEN('Shotokan Cup'!I24)&gt;4,"Kumite Team "&amp;Dojo&amp;" "&amp;RIGHT('Shotokan Cup'!I24,2),"")</f>
        <v/>
      </c>
      <c r="K22">
        <f t="shared" si="0"/>
        <v>0</v>
      </c>
      <c r="L22">
        <f t="shared" si="1"/>
        <v>0</v>
      </c>
      <c r="M22">
        <f t="shared" si="2"/>
        <v>0</v>
      </c>
    </row>
    <row r="23" spans="1:13">
      <c r="A23" s="8" t="str">
        <f>IF('Shotokan Cup'!A25&lt;&gt;"",Dojo,"")</f>
        <v/>
      </c>
      <c r="B23" s="8" t="str">
        <f>IF('Shotokan Cup'!A25&lt;&gt;"",'Shotokan Cup'!A25&amp;" "&amp; 'Shotokan Cup'!B25,"")</f>
        <v/>
      </c>
      <c r="C23" s="8" t="str">
        <f>IF('Shotokan Cup'!B25&lt;&gt;"",'Shotokan Cup'!C25,"")</f>
        <v/>
      </c>
      <c r="D23" s="9" t="str">
        <f>IF('Shotokan Cup'!C25&lt;&gt;"",'Shotokan Cup'!D25,"")</f>
        <v/>
      </c>
      <c r="E23" s="28" t="str">
        <f>IF('Shotokan Cup'!E25&lt;&gt;"",VLOOKUP('Shotokan Cup'!E25,Parameter!$C$2:$D$8,2,FALSE),"")</f>
        <v/>
      </c>
      <c r="F23" s="8" t="str">
        <f>IF('Shotokan Cup'!F25="Ja","X","")</f>
        <v/>
      </c>
      <c r="G23" s="8" t="str">
        <f>IF('Shotokan Cup'!G25="Jiyu","X","")</f>
        <v/>
      </c>
      <c r="H23" s="8" t="str">
        <f>IF('Shotokan Cup'!G25="Kihon Ippon","X","")</f>
        <v/>
      </c>
      <c r="I23" s="8" t="str">
        <f>IF(LEN('Shotokan Cup'!H25)&gt;4,"Kata Team "&amp;Dojo&amp;" "&amp;RIGHT('Shotokan Cup'!H25,2),"")</f>
        <v/>
      </c>
      <c r="J23" s="8" t="str">
        <f>IF(LEN('Shotokan Cup'!I25)&gt;4,"Kumite Team "&amp;Dojo&amp;" "&amp;RIGHT('Shotokan Cup'!I25,2),"")</f>
        <v/>
      </c>
      <c r="K23">
        <f t="shared" si="0"/>
        <v>0</v>
      </c>
      <c r="L23">
        <f t="shared" si="1"/>
        <v>0</v>
      </c>
      <c r="M23">
        <f t="shared" si="2"/>
        <v>0</v>
      </c>
    </row>
    <row r="24" spans="1:13">
      <c r="A24" s="8" t="str">
        <f>IF('Shotokan Cup'!A26&lt;&gt;"",Dojo,"")</f>
        <v/>
      </c>
      <c r="B24" s="8" t="str">
        <f>IF('Shotokan Cup'!A26&lt;&gt;"",'Shotokan Cup'!A26&amp;" "&amp; 'Shotokan Cup'!B26,"")</f>
        <v/>
      </c>
      <c r="C24" s="8" t="str">
        <f>IF('Shotokan Cup'!B26&lt;&gt;"",'Shotokan Cup'!C26,"")</f>
        <v/>
      </c>
      <c r="D24" s="9" t="str">
        <f>IF('Shotokan Cup'!C26&lt;&gt;"",'Shotokan Cup'!D26,"")</f>
        <v/>
      </c>
      <c r="E24" s="28" t="str">
        <f>IF('Shotokan Cup'!E26&lt;&gt;"",VLOOKUP('Shotokan Cup'!E26,Parameter!$C$2:$D$8,2,FALSE),"")</f>
        <v/>
      </c>
      <c r="F24" s="8" t="str">
        <f>IF('Shotokan Cup'!F26="Ja","X","")</f>
        <v/>
      </c>
      <c r="G24" s="8" t="str">
        <f>IF('Shotokan Cup'!G26="Jiyu","X","")</f>
        <v/>
      </c>
      <c r="H24" s="8" t="str">
        <f>IF('Shotokan Cup'!G26="Kihon Ippon","X","")</f>
        <v/>
      </c>
      <c r="I24" s="8" t="str">
        <f>IF(LEN('Shotokan Cup'!H26)&gt;4,"Kata Team "&amp;Dojo&amp;" "&amp;RIGHT('Shotokan Cup'!H26,2),"")</f>
        <v/>
      </c>
      <c r="J24" s="8" t="str">
        <f>IF(LEN('Shotokan Cup'!I26)&gt;4,"Kumite Team "&amp;Dojo&amp;" "&amp;RIGHT('Shotokan Cup'!I26,2),"")</f>
        <v/>
      </c>
      <c r="K24">
        <f t="shared" si="0"/>
        <v>0</v>
      </c>
      <c r="L24">
        <f t="shared" si="1"/>
        <v>0</v>
      </c>
      <c r="M24">
        <f t="shared" si="2"/>
        <v>0</v>
      </c>
    </row>
    <row r="25" spans="1:13">
      <c r="A25" s="8" t="str">
        <f>IF('Shotokan Cup'!A27&lt;&gt;"",Dojo,"")</f>
        <v/>
      </c>
      <c r="B25" s="8" t="str">
        <f>IF('Shotokan Cup'!A27&lt;&gt;"",'Shotokan Cup'!A27&amp;" "&amp; 'Shotokan Cup'!B27,"")</f>
        <v/>
      </c>
      <c r="C25" s="8" t="str">
        <f>IF('Shotokan Cup'!B27&lt;&gt;"",'Shotokan Cup'!C27,"")</f>
        <v/>
      </c>
      <c r="D25" s="9" t="str">
        <f>IF('Shotokan Cup'!C27&lt;&gt;"",'Shotokan Cup'!D27,"")</f>
        <v/>
      </c>
      <c r="E25" s="28" t="str">
        <f>IF('Shotokan Cup'!E27&lt;&gt;"",VLOOKUP('Shotokan Cup'!E27,Parameter!$C$2:$D$8,2,FALSE),"")</f>
        <v/>
      </c>
      <c r="F25" s="8" t="str">
        <f>IF('Shotokan Cup'!F27="Ja","X","")</f>
        <v/>
      </c>
      <c r="G25" s="8" t="str">
        <f>IF('Shotokan Cup'!G27="Jiyu","X","")</f>
        <v/>
      </c>
      <c r="H25" s="8" t="str">
        <f>IF('Shotokan Cup'!G27="Kihon Ippon","X","")</f>
        <v/>
      </c>
      <c r="I25" s="8" t="str">
        <f>IF(LEN('Shotokan Cup'!H27)&gt;4,"Kata Team "&amp;Dojo&amp;" "&amp;RIGHT('Shotokan Cup'!H27,2),"")</f>
        <v/>
      </c>
      <c r="J25" s="8" t="str">
        <f>IF(LEN('Shotokan Cup'!I27)&gt;4,"Kumite Team "&amp;Dojo&amp;" "&amp;RIGHT('Shotokan Cup'!I27,2),"")</f>
        <v/>
      </c>
      <c r="K25">
        <f t="shared" si="0"/>
        <v>0</v>
      </c>
      <c r="L25">
        <f t="shared" si="1"/>
        <v>0</v>
      </c>
      <c r="M25">
        <f t="shared" si="2"/>
        <v>0</v>
      </c>
    </row>
    <row r="26" spans="1:13">
      <c r="A26" s="8" t="str">
        <f>IF('Shotokan Cup'!A28&lt;&gt;"",Dojo,"")</f>
        <v/>
      </c>
      <c r="B26" s="8" t="str">
        <f>IF('Shotokan Cup'!A28&lt;&gt;"",'Shotokan Cup'!A28&amp;" "&amp; 'Shotokan Cup'!B28,"")</f>
        <v/>
      </c>
      <c r="C26" s="8" t="str">
        <f>IF('Shotokan Cup'!B28&lt;&gt;"",'Shotokan Cup'!C28,"")</f>
        <v/>
      </c>
      <c r="D26" s="9" t="str">
        <f>IF('Shotokan Cup'!C28&lt;&gt;"",'Shotokan Cup'!D28,"")</f>
        <v/>
      </c>
      <c r="E26" s="28" t="str">
        <f>IF('Shotokan Cup'!E28&lt;&gt;"",VLOOKUP('Shotokan Cup'!E28,Parameter!$C$2:$D$8,2,FALSE),"")</f>
        <v/>
      </c>
      <c r="F26" s="8" t="str">
        <f>IF('Shotokan Cup'!F28="Ja","X","")</f>
        <v/>
      </c>
      <c r="G26" s="8" t="str">
        <f>IF('Shotokan Cup'!G28="Jiyu","X","")</f>
        <v/>
      </c>
      <c r="H26" s="8" t="str">
        <f>IF('Shotokan Cup'!G28="Kihon Ippon","X","")</f>
        <v/>
      </c>
      <c r="I26" s="8" t="str">
        <f>IF(LEN('Shotokan Cup'!H28)&gt;4,"Kata Team "&amp;Dojo&amp;" "&amp;RIGHT('Shotokan Cup'!H28,2),"")</f>
        <v/>
      </c>
      <c r="J26" s="8" t="str">
        <f>IF(LEN('Shotokan Cup'!I28)&gt;4,"Kumite Team "&amp;Dojo&amp;" "&amp;RIGHT('Shotokan Cup'!I28,2),"")</f>
        <v/>
      </c>
      <c r="K26">
        <f t="shared" si="0"/>
        <v>0</v>
      </c>
      <c r="L26">
        <f t="shared" si="1"/>
        <v>0</v>
      </c>
      <c r="M26">
        <f t="shared" si="2"/>
        <v>0</v>
      </c>
    </row>
    <row r="27" spans="1:13">
      <c r="A27" s="8" t="str">
        <f>IF('Shotokan Cup'!A29&lt;&gt;"",Dojo,"")</f>
        <v/>
      </c>
      <c r="B27" s="8" t="str">
        <f>IF('Shotokan Cup'!A29&lt;&gt;"",'Shotokan Cup'!A29&amp;" "&amp; 'Shotokan Cup'!B29,"")</f>
        <v/>
      </c>
      <c r="C27" s="8" t="str">
        <f>IF('Shotokan Cup'!B29&lt;&gt;"",'Shotokan Cup'!C29,"")</f>
        <v/>
      </c>
      <c r="D27" s="9" t="str">
        <f>IF('Shotokan Cup'!C29&lt;&gt;"",'Shotokan Cup'!D29,"")</f>
        <v/>
      </c>
      <c r="E27" s="28" t="str">
        <f>IF('Shotokan Cup'!E29&lt;&gt;"",VLOOKUP('Shotokan Cup'!E29,Parameter!$C$2:$D$8,2,FALSE),"")</f>
        <v/>
      </c>
      <c r="F27" s="8" t="str">
        <f>IF('Shotokan Cup'!F29="Ja","X","")</f>
        <v/>
      </c>
      <c r="G27" s="8" t="str">
        <f>IF('Shotokan Cup'!G29="Jiyu","X","")</f>
        <v/>
      </c>
      <c r="H27" s="8" t="str">
        <f>IF('Shotokan Cup'!G29="Kihon Ippon","X","")</f>
        <v/>
      </c>
      <c r="I27" s="8" t="str">
        <f>IF(LEN('Shotokan Cup'!H29)&gt;4,"Kata Team "&amp;Dojo&amp;" "&amp;RIGHT('Shotokan Cup'!H29,2),"")</f>
        <v/>
      </c>
      <c r="J27" s="8" t="str">
        <f>IF(LEN('Shotokan Cup'!I29)&gt;4,"Kumite Team "&amp;Dojo&amp;" "&amp;RIGHT('Shotokan Cup'!I29,2),"")</f>
        <v/>
      </c>
      <c r="K27">
        <f t="shared" si="0"/>
        <v>0</v>
      </c>
      <c r="L27">
        <f t="shared" si="1"/>
        <v>0</v>
      </c>
      <c r="M27">
        <f t="shared" si="2"/>
        <v>0</v>
      </c>
    </row>
    <row r="28" spans="1:13">
      <c r="A28" s="8" t="str">
        <f>IF('Shotokan Cup'!A30&lt;&gt;"",Dojo,"")</f>
        <v/>
      </c>
      <c r="B28" s="8" t="str">
        <f>IF('Shotokan Cup'!A30&lt;&gt;"",'Shotokan Cup'!A30&amp;" "&amp; 'Shotokan Cup'!B30,"")</f>
        <v/>
      </c>
      <c r="C28" s="8" t="str">
        <f>IF('Shotokan Cup'!B30&lt;&gt;"",'Shotokan Cup'!C30,"")</f>
        <v/>
      </c>
      <c r="D28" s="9" t="str">
        <f>IF('Shotokan Cup'!C30&lt;&gt;"",'Shotokan Cup'!D30,"")</f>
        <v/>
      </c>
      <c r="E28" s="28" t="str">
        <f>IF('Shotokan Cup'!E30&lt;&gt;"",VLOOKUP('Shotokan Cup'!E30,Parameter!$C$2:$D$8,2,FALSE),"")</f>
        <v/>
      </c>
      <c r="F28" s="8" t="str">
        <f>IF('Shotokan Cup'!F30="Ja","X","")</f>
        <v/>
      </c>
      <c r="G28" s="8" t="str">
        <f>IF('Shotokan Cup'!G30="Jiyu","X","")</f>
        <v/>
      </c>
      <c r="H28" s="8" t="str">
        <f>IF('Shotokan Cup'!G30="Kihon Ippon","X","")</f>
        <v/>
      </c>
      <c r="I28" s="8" t="str">
        <f>IF(LEN('Shotokan Cup'!H30)&gt;4,"Kata Team "&amp;Dojo&amp;" "&amp;RIGHT('Shotokan Cup'!H30,2),"")</f>
        <v/>
      </c>
      <c r="J28" s="8" t="str">
        <f>IF(LEN('Shotokan Cup'!I30)&gt;4,"Kumite Team "&amp;Dojo&amp;" "&amp;RIGHT('Shotokan Cup'!I30,2),"")</f>
        <v/>
      </c>
      <c r="K28">
        <f t="shared" si="0"/>
        <v>0</v>
      </c>
      <c r="L28">
        <f t="shared" si="1"/>
        <v>0</v>
      </c>
      <c r="M28">
        <f t="shared" si="2"/>
        <v>0</v>
      </c>
    </row>
    <row r="29" spans="1:13">
      <c r="A29" s="8" t="str">
        <f>IF('Shotokan Cup'!A31&lt;&gt;"",Dojo,"")</f>
        <v/>
      </c>
      <c r="B29" s="8" t="str">
        <f>IF('Shotokan Cup'!A31&lt;&gt;"",'Shotokan Cup'!A31&amp;" "&amp; 'Shotokan Cup'!B31,"")</f>
        <v/>
      </c>
      <c r="C29" s="8" t="str">
        <f>IF('Shotokan Cup'!B31&lt;&gt;"",'Shotokan Cup'!C31,"")</f>
        <v/>
      </c>
      <c r="D29" s="9" t="str">
        <f>IF('Shotokan Cup'!C31&lt;&gt;"",'Shotokan Cup'!D31,"")</f>
        <v/>
      </c>
      <c r="E29" s="28" t="str">
        <f>IF('Shotokan Cup'!E31&lt;&gt;"",VLOOKUP('Shotokan Cup'!E31,Parameter!$C$2:$D$8,2,FALSE),"")</f>
        <v/>
      </c>
      <c r="F29" s="8" t="str">
        <f>IF('Shotokan Cup'!F31="Ja","X","")</f>
        <v/>
      </c>
      <c r="G29" s="8" t="str">
        <f>IF('Shotokan Cup'!G31="Jiyu","X","")</f>
        <v/>
      </c>
      <c r="H29" s="8" t="str">
        <f>IF('Shotokan Cup'!G31="Kihon Ippon","X","")</f>
        <v/>
      </c>
      <c r="I29" s="8" t="str">
        <f>IF(LEN('Shotokan Cup'!H31)&gt;4,"Kata Team "&amp;Dojo&amp;" "&amp;RIGHT('Shotokan Cup'!H31,2),"")</f>
        <v/>
      </c>
      <c r="J29" s="8" t="str">
        <f>IF(LEN('Shotokan Cup'!I31)&gt;4,"Kumite Team "&amp;Dojo&amp;" "&amp;RIGHT('Shotokan Cup'!I31,2),"")</f>
        <v/>
      </c>
      <c r="K29">
        <f t="shared" si="0"/>
        <v>0</v>
      </c>
      <c r="L29">
        <f t="shared" si="1"/>
        <v>0</v>
      </c>
      <c r="M29">
        <f t="shared" si="2"/>
        <v>0</v>
      </c>
    </row>
    <row r="30" spans="1:13">
      <c r="A30" s="8" t="str">
        <f>IF('Shotokan Cup'!A32&lt;&gt;"",Dojo,"")</f>
        <v/>
      </c>
      <c r="B30" s="8" t="str">
        <f>IF('Shotokan Cup'!A32&lt;&gt;"",'Shotokan Cup'!A32&amp;" "&amp; 'Shotokan Cup'!B32,"")</f>
        <v/>
      </c>
      <c r="C30" s="8" t="str">
        <f>IF('Shotokan Cup'!B32&lt;&gt;"",'Shotokan Cup'!C32,"")</f>
        <v/>
      </c>
      <c r="D30" s="9" t="str">
        <f>IF('Shotokan Cup'!C32&lt;&gt;"",'Shotokan Cup'!D32,"")</f>
        <v/>
      </c>
      <c r="E30" s="28" t="str">
        <f>IF('Shotokan Cup'!E32&lt;&gt;"",VLOOKUP('Shotokan Cup'!E32,Parameter!$C$2:$D$8,2,FALSE),"")</f>
        <v/>
      </c>
      <c r="F30" s="8" t="str">
        <f>IF('Shotokan Cup'!F32="Ja","X","")</f>
        <v/>
      </c>
      <c r="G30" s="8" t="str">
        <f>IF('Shotokan Cup'!G32="Jiyu","X","")</f>
        <v/>
      </c>
      <c r="H30" s="8" t="str">
        <f>IF('Shotokan Cup'!G32="Kihon Ippon","X","")</f>
        <v/>
      </c>
      <c r="I30" s="8" t="str">
        <f>IF(LEN('Shotokan Cup'!H32)&gt;4,"Kata Team "&amp;Dojo&amp;" "&amp;RIGHT('Shotokan Cup'!H32,2),"")</f>
        <v/>
      </c>
      <c r="J30" s="8" t="str">
        <f>IF(LEN('Shotokan Cup'!I32)&gt;4,"Kumite Team "&amp;Dojo&amp;" "&amp;RIGHT('Shotokan Cup'!I32,2),"")</f>
        <v/>
      </c>
      <c r="K30">
        <f t="shared" si="0"/>
        <v>0</v>
      </c>
      <c r="L30">
        <f t="shared" si="1"/>
        <v>0</v>
      </c>
      <c r="M30">
        <f t="shared" si="2"/>
        <v>0</v>
      </c>
    </row>
    <row r="31" spans="1:13">
      <c r="A31" s="8" t="str">
        <f>IF('Shotokan Cup'!A33&lt;&gt;"",Dojo,"")</f>
        <v/>
      </c>
      <c r="B31" s="8" t="str">
        <f>IF('Shotokan Cup'!A33&lt;&gt;"",'Shotokan Cup'!A33&amp;" "&amp; 'Shotokan Cup'!B33,"")</f>
        <v/>
      </c>
      <c r="C31" s="8" t="str">
        <f>IF('Shotokan Cup'!B33&lt;&gt;"",'Shotokan Cup'!C33,"")</f>
        <v/>
      </c>
      <c r="D31" s="9" t="str">
        <f>IF('Shotokan Cup'!C33&lt;&gt;"",'Shotokan Cup'!D33,"")</f>
        <v/>
      </c>
      <c r="E31" s="28" t="str">
        <f>IF('Shotokan Cup'!E33&lt;&gt;"",VLOOKUP('Shotokan Cup'!E33,Parameter!$C$2:$D$8,2,FALSE),"")</f>
        <v/>
      </c>
      <c r="F31" s="8" t="str">
        <f>IF('Shotokan Cup'!F33="Ja","X","")</f>
        <v/>
      </c>
      <c r="G31" s="8" t="str">
        <f>IF('Shotokan Cup'!G33="Jiyu","X","")</f>
        <v/>
      </c>
      <c r="H31" s="8" t="str">
        <f>IF('Shotokan Cup'!G33="Kihon Ippon","X","")</f>
        <v/>
      </c>
      <c r="I31" s="8" t="str">
        <f>IF(LEN('Shotokan Cup'!H33)&gt;4,"Kata Team "&amp;Dojo&amp;" "&amp;RIGHT('Shotokan Cup'!H33,2),"")</f>
        <v/>
      </c>
      <c r="J31" s="8" t="str">
        <f>IF(LEN('Shotokan Cup'!I33)&gt;4,"Kumite Team "&amp;Dojo&amp;" "&amp;RIGHT('Shotokan Cup'!I33,2),"")</f>
        <v/>
      </c>
      <c r="K31">
        <f t="shared" si="0"/>
        <v>0</v>
      </c>
      <c r="L31">
        <f t="shared" si="1"/>
        <v>0</v>
      </c>
      <c r="M31">
        <f t="shared" si="2"/>
        <v>0</v>
      </c>
    </row>
    <row r="32" spans="1:13">
      <c r="A32" s="8" t="str">
        <f>IF('Shotokan Cup'!A34&lt;&gt;"",Dojo,"")</f>
        <v/>
      </c>
      <c r="B32" s="8" t="str">
        <f>IF('Shotokan Cup'!A34&lt;&gt;"",'Shotokan Cup'!A34&amp;" "&amp; 'Shotokan Cup'!B34,"")</f>
        <v/>
      </c>
      <c r="C32" s="8" t="str">
        <f>IF('Shotokan Cup'!B34&lt;&gt;"",'Shotokan Cup'!C34,"")</f>
        <v/>
      </c>
      <c r="D32" s="9" t="str">
        <f>IF('Shotokan Cup'!C34&lt;&gt;"",'Shotokan Cup'!D34,"")</f>
        <v/>
      </c>
      <c r="E32" s="28" t="str">
        <f>IF('Shotokan Cup'!E34&lt;&gt;"",VLOOKUP('Shotokan Cup'!E34,Parameter!$C$2:$D$8,2,FALSE),"")</f>
        <v/>
      </c>
      <c r="F32" s="8" t="str">
        <f>IF('Shotokan Cup'!F34="Ja","X","")</f>
        <v/>
      </c>
      <c r="G32" s="8" t="str">
        <f>IF('Shotokan Cup'!G34="Jiyu","X","")</f>
        <v/>
      </c>
      <c r="H32" s="8" t="str">
        <f>IF('Shotokan Cup'!G34="Kihon Ippon","X","")</f>
        <v/>
      </c>
      <c r="I32" s="8" t="str">
        <f>IF(LEN('Shotokan Cup'!H34)&gt;4,"Kata Team "&amp;Dojo&amp;" "&amp;RIGHT('Shotokan Cup'!H34,2),"")</f>
        <v/>
      </c>
      <c r="J32" s="8" t="str">
        <f>IF(LEN('Shotokan Cup'!I34)&gt;4,"Kumite Team "&amp;Dojo&amp;" "&amp;RIGHT('Shotokan Cup'!I34,2),"")</f>
        <v/>
      </c>
      <c r="K32">
        <f t="shared" si="0"/>
        <v>0</v>
      </c>
      <c r="L32">
        <f t="shared" si="1"/>
        <v>0</v>
      </c>
      <c r="M32">
        <f t="shared" si="2"/>
        <v>0</v>
      </c>
    </row>
    <row r="33" spans="1:13">
      <c r="A33" s="8" t="str">
        <f>IF('Shotokan Cup'!A35&lt;&gt;"",Dojo,"")</f>
        <v/>
      </c>
      <c r="B33" s="8" t="str">
        <f>IF('Shotokan Cup'!A35&lt;&gt;"",'Shotokan Cup'!A35&amp;" "&amp; 'Shotokan Cup'!B35,"")</f>
        <v/>
      </c>
      <c r="C33" s="8" t="str">
        <f>IF('Shotokan Cup'!B35&lt;&gt;"",'Shotokan Cup'!C35,"")</f>
        <v/>
      </c>
      <c r="D33" s="9" t="str">
        <f>IF('Shotokan Cup'!C35&lt;&gt;"",'Shotokan Cup'!D35,"")</f>
        <v/>
      </c>
      <c r="E33" s="28" t="str">
        <f>IF('Shotokan Cup'!E35&lt;&gt;"",VLOOKUP('Shotokan Cup'!E35,Parameter!$C$2:$D$8,2,FALSE),"")</f>
        <v/>
      </c>
      <c r="F33" s="8" t="str">
        <f>IF('Shotokan Cup'!F35="Ja","X","")</f>
        <v/>
      </c>
      <c r="G33" s="8" t="str">
        <f>IF('Shotokan Cup'!G35="Jiyu","X","")</f>
        <v/>
      </c>
      <c r="H33" s="8" t="str">
        <f>IF('Shotokan Cup'!G35="Kihon Ippon","X","")</f>
        <v/>
      </c>
      <c r="I33" s="8" t="str">
        <f>IF(LEN('Shotokan Cup'!H35)&gt;4,"Kata Team "&amp;Dojo&amp;" "&amp;RIGHT('Shotokan Cup'!H35,2),"")</f>
        <v/>
      </c>
      <c r="J33" s="8" t="str">
        <f>IF(LEN('Shotokan Cup'!I35)&gt;4,"Kumite Team "&amp;Dojo&amp;" "&amp;RIGHT('Shotokan Cup'!I35,2),"")</f>
        <v/>
      </c>
      <c r="K33">
        <f t="shared" si="0"/>
        <v>0</v>
      </c>
      <c r="L33">
        <f t="shared" si="1"/>
        <v>0</v>
      </c>
      <c r="M33">
        <f t="shared" si="2"/>
        <v>0</v>
      </c>
    </row>
    <row r="34" spans="1:13">
      <c r="A34" s="8" t="str">
        <f>IF('Shotokan Cup'!A36&lt;&gt;"",Dojo,"")</f>
        <v/>
      </c>
      <c r="B34" s="8" t="str">
        <f>IF('Shotokan Cup'!A36&lt;&gt;"",'Shotokan Cup'!A36&amp;" "&amp; 'Shotokan Cup'!B36,"")</f>
        <v/>
      </c>
      <c r="C34" s="8" t="str">
        <f>IF('Shotokan Cup'!B36&lt;&gt;"",'Shotokan Cup'!C36,"")</f>
        <v/>
      </c>
      <c r="D34" s="9" t="str">
        <f>IF('Shotokan Cup'!C36&lt;&gt;"",'Shotokan Cup'!D36,"")</f>
        <v/>
      </c>
      <c r="E34" s="28" t="str">
        <f>IF('Shotokan Cup'!E36&lt;&gt;"",VLOOKUP('Shotokan Cup'!E36,Parameter!$C$2:$D$8,2,FALSE),"")</f>
        <v/>
      </c>
      <c r="F34" s="8" t="str">
        <f>IF('Shotokan Cup'!F36="Ja","X","")</f>
        <v/>
      </c>
      <c r="G34" s="8" t="str">
        <f>IF('Shotokan Cup'!G36="Jiyu","X","")</f>
        <v/>
      </c>
      <c r="H34" s="8" t="str">
        <f>IF('Shotokan Cup'!G36="Kihon Ippon","X","")</f>
        <v/>
      </c>
      <c r="I34" s="8" t="str">
        <f>IF(LEN('Shotokan Cup'!H36)&gt;4,"Kata Team "&amp;Dojo&amp;" "&amp;RIGHT('Shotokan Cup'!H36,2),"")</f>
        <v/>
      </c>
      <c r="J34" s="8" t="str">
        <f>IF(LEN('Shotokan Cup'!I36)&gt;4,"Kumite Team "&amp;Dojo&amp;" "&amp;RIGHT('Shotokan Cup'!I36,2),"")</f>
        <v/>
      </c>
      <c r="K34">
        <f t="shared" si="0"/>
        <v>0</v>
      </c>
      <c r="L34">
        <f t="shared" si="1"/>
        <v>0</v>
      </c>
      <c r="M34">
        <f t="shared" si="2"/>
        <v>0</v>
      </c>
    </row>
    <row r="35" spans="1:13">
      <c r="A35" s="8" t="str">
        <f>IF('Shotokan Cup'!A37&lt;&gt;"",Dojo,"")</f>
        <v/>
      </c>
      <c r="B35" s="8" t="str">
        <f>IF('Shotokan Cup'!A37&lt;&gt;"",'Shotokan Cup'!A37&amp;" "&amp; 'Shotokan Cup'!B37,"")</f>
        <v/>
      </c>
      <c r="C35" s="8" t="str">
        <f>IF('Shotokan Cup'!B37&lt;&gt;"",'Shotokan Cup'!C37,"")</f>
        <v/>
      </c>
      <c r="D35" s="9" t="str">
        <f>IF('Shotokan Cup'!C37&lt;&gt;"",'Shotokan Cup'!D37,"")</f>
        <v/>
      </c>
      <c r="E35" s="28" t="str">
        <f>IF('Shotokan Cup'!E37&lt;&gt;"",VLOOKUP('Shotokan Cup'!E37,Parameter!$C$2:$D$8,2,FALSE),"")</f>
        <v/>
      </c>
      <c r="F35" s="8" t="str">
        <f>IF('Shotokan Cup'!F37="Ja","X","")</f>
        <v/>
      </c>
      <c r="G35" s="8" t="str">
        <f>IF('Shotokan Cup'!G37="Jiyu","X","")</f>
        <v/>
      </c>
      <c r="H35" s="8" t="str">
        <f>IF('Shotokan Cup'!G37="Kihon Ippon","X","")</f>
        <v/>
      </c>
      <c r="I35" s="8" t="str">
        <f>IF(LEN('Shotokan Cup'!H37)&gt;4,"Kata Team "&amp;Dojo&amp;" "&amp;RIGHT('Shotokan Cup'!H37,2),"")</f>
        <v/>
      </c>
      <c r="J35" s="8" t="str">
        <f>IF(LEN('Shotokan Cup'!I37)&gt;4,"Kumite Team "&amp;Dojo&amp;" "&amp;RIGHT('Shotokan Cup'!I37,2),"")</f>
        <v/>
      </c>
      <c r="K35">
        <f t="shared" si="0"/>
        <v>0</v>
      </c>
      <c r="L35">
        <f t="shared" si="1"/>
        <v>0</v>
      </c>
      <c r="M35">
        <f t="shared" si="2"/>
        <v>0</v>
      </c>
    </row>
    <row r="36" spans="1:13">
      <c r="A36" s="8" t="str">
        <f>IF('Shotokan Cup'!A38&lt;&gt;"",Dojo,"")</f>
        <v/>
      </c>
      <c r="B36" s="8" t="str">
        <f>IF('Shotokan Cup'!A38&lt;&gt;"",'Shotokan Cup'!A38&amp;" "&amp; 'Shotokan Cup'!B38,"")</f>
        <v/>
      </c>
      <c r="C36" s="8" t="str">
        <f>IF('Shotokan Cup'!B38&lt;&gt;"",'Shotokan Cup'!C38,"")</f>
        <v/>
      </c>
      <c r="D36" s="9" t="str">
        <f>IF('Shotokan Cup'!C38&lt;&gt;"",'Shotokan Cup'!D38,"")</f>
        <v/>
      </c>
      <c r="E36" s="28" t="str">
        <f>IF('Shotokan Cup'!E38&lt;&gt;"",VLOOKUP('Shotokan Cup'!E38,Parameter!$C$2:$D$8,2,FALSE),"")</f>
        <v/>
      </c>
      <c r="F36" s="8" t="str">
        <f>IF('Shotokan Cup'!F38="Ja","X","")</f>
        <v/>
      </c>
      <c r="G36" s="8" t="str">
        <f>IF('Shotokan Cup'!G38="Jiyu","X","")</f>
        <v/>
      </c>
      <c r="H36" s="8" t="str">
        <f>IF('Shotokan Cup'!G38="Kihon Ippon","X","")</f>
        <v/>
      </c>
      <c r="I36" s="8" t="str">
        <f>IF(LEN('Shotokan Cup'!H38)&gt;4,"Kata Team "&amp;Dojo&amp;" "&amp;RIGHT('Shotokan Cup'!H38,2),"")</f>
        <v/>
      </c>
      <c r="J36" s="8" t="str">
        <f>IF(LEN('Shotokan Cup'!I38)&gt;4,"Kumite Team "&amp;Dojo&amp;" "&amp;RIGHT('Shotokan Cup'!I38,2),"")</f>
        <v/>
      </c>
      <c r="K36">
        <f t="shared" si="0"/>
        <v>0</v>
      </c>
      <c r="L36">
        <f t="shared" si="1"/>
        <v>0</v>
      </c>
      <c r="M36">
        <f t="shared" si="2"/>
        <v>0</v>
      </c>
    </row>
    <row r="37" spans="1:13">
      <c r="A37" s="8" t="str">
        <f>IF('Shotokan Cup'!A39&lt;&gt;"",Dojo,"")</f>
        <v/>
      </c>
      <c r="B37" s="8" t="str">
        <f>IF('Shotokan Cup'!A39&lt;&gt;"",'Shotokan Cup'!A39&amp;" "&amp; 'Shotokan Cup'!B39,"")</f>
        <v/>
      </c>
      <c r="C37" s="8" t="str">
        <f>IF('Shotokan Cup'!B39&lt;&gt;"",'Shotokan Cup'!C39,"")</f>
        <v/>
      </c>
      <c r="D37" s="9" t="str">
        <f>IF('Shotokan Cup'!C39&lt;&gt;"",'Shotokan Cup'!D39,"")</f>
        <v/>
      </c>
      <c r="E37" s="28" t="str">
        <f>IF('Shotokan Cup'!E39&lt;&gt;"",VLOOKUP('Shotokan Cup'!E39,Parameter!$C$2:$D$8,2,FALSE),"")</f>
        <v/>
      </c>
      <c r="F37" s="8" t="str">
        <f>IF('Shotokan Cup'!F39="Ja","X","")</f>
        <v/>
      </c>
      <c r="G37" s="8" t="str">
        <f>IF('Shotokan Cup'!G39="Jiyu","X","")</f>
        <v/>
      </c>
      <c r="H37" s="8" t="str">
        <f>IF('Shotokan Cup'!G39="Kihon Ippon","X","")</f>
        <v/>
      </c>
      <c r="I37" s="8" t="str">
        <f>IF(LEN('Shotokan Cup'!H39)&gt;4,"Kata Team "&amp;Dojo&amp;" "&amp;RIGHT('Shotokan Cup'!H39,2),"")</f>
        <v/>
      </c>
      <c r="J37" s="8" t="str">
        <f>IF(LEN('Shotokan Cup'!I39)&gt;4,"Kumite Team "&amp;Dojo&amp;" "&amp;RIGHT('Shotokan Cup'!I39,2),"")</f>
        <v/>
      </c>
      <c r="K37">
        <f t="shared" si="0"/>
        <v>0</v>
      </c>
      <c r="L37">
        <f t="shared" si="1"/>
        <v>0</v>
      </c>
      <c r="M37">
        <f t="shared" si="2"/>
        <v>0</v>
      </c>
    </row>
    <row r="38" spans="1:13">
      <c r="A38" s="8" t="str">
        <f>IF('Shotokan Cup'!A40&lt;&gt;"",Dojo,"")</f>
        <v/>
      </c>
      <c r="B38" s="8" t="str">
        <f>IF('Shotokan Cup'!A40&lt;&gt;"",'Shotokan Cup'!A40&amp;" "&amp; 'Shotokan Cup'!B40,"")</f>
        <v/>
      </c>
      <c r="C38" s="8" t="str">
        <f>IF('Shotokan Cup'!B40&lt;&gt;"",'Shotokan Cup'!C40,"")</f>
        <v/>
      </c>
      <c r="D38" s="9" t="str">
        <f>IF('Shotokan Cup'!C40&lt;&gt;"",'Shotokan Cup'!D40,"")</f>
        <v/>
      </c>
      <c r="E38" s="28" t="str">
        <f>IF('Shotokan Cup'!E40&lt;&gt;"",VLOOKUP('Shotokan Cup'!E40,Parameter!$C$2:$D$8,2,FALSE),"")</f>
        <v/>
      </c>
      <c r="F38" s="8" t="str">
        <f>IF('Shotokan Cup'!F40="Ja","X","")</f>
        <v/>
      </c>
      <c r="G38" s="8" t="str">
        <f>IF('Shotokan Cup'!G40="Jiyu","X","")</f>
        <v/>
      </c>
      <c r="H38" s="8" t="str">
        <f>IF('Shotokan Cup'!G40="Kihon Ippon","X","")</f>
        <v/>
      </c>
      <c r="I38" s="8" t="str">
        <f>IF(LEN('Shotokan Cup'!H40)&gt;4,"Kata Team "&amp;Dojo&amp;" "&amp;RIGHT('Shotokan Cup'!H40,2),"")</f>
        <v/>
      </c>
      <c r="J38" s="8" t="str">
        <f>IF(LEN('Shotokan Cup'!I40)&gt;4,"Kumite Team "&amp;Dojo&amp;" "&amp;RIGHT('Shotokan Cup'!I40,2),"")</f>
        <v/>
      </c>
      <c r="K38">
        <f t="shared" si="0"/>
        <v>0</v>
      </c>
      <c r="L38">
        <f t="shared" si="1"/>
        <v>0</v>
      </c>
      <c r="M38">
        <f t="shared" si="2"/>
        <v>0</v>
      </c>
    </row>
    <row r="39" spans="1:13">
      <c r="A39" s="8" t="str">
        <f>IF('Shotokan Cup'!A41&lt;&gt;"",Dojo,"")</f>
        <v/>
      </c>
      <c r="B39" s="8" t="str">
        <f>IF('Shotokan Cup'!A41&lt;&gt;"",'Shotokan Cup'!A41&amp;" "&amp; 'Shotokan Cup'!B41,"")</f>
        <v/>
      </c>
      <c r="C39" s="8" t="str">
        <f>IF('Shotokan Cup'!B41&lt;&gt;"",'Shotokan Cup'!C41,"")</f>
        <v/>
      </c>
      <c r="D39" s="9" t="str">
        <f>IF('Shotokan Cup'!C41&lt;&gt;"",'Shotokan Cup'!D41,"")</f>
        <v/>
      </c>
      <c r="E39" s="28" t="str">
        <f>IF('Shotokan Cup'!E41&lt;&gt;"",VLOOKUP('Shotokan Cup'!E41,Parameter!$C$2:$D$8,2,FALSE),"")</f>
        <v/>
      </c>
      <c r="F39" s="8" t="str">
        <f>IF('Shotokan Cup'!F41="Ja","X","")</f>
        <v/>
      </c>
      <c r="G39" s="8" t="str">
        <f>IF('Shotokan Cup'!G41="Jiyu","X","")</f>
        <v/>
      </c>
      <c r="H39" s="8" t="str">
        <f>IF('Shotokan Cup'!G41="Kihon Ippon","X","")</f>
        <v/>
      </c>
      <c r="I39" s="8" t="str">
        <f>IF(LEN('Shotokan Cup'!H41)&gt;4,"Kata Team "&amp;Dojo&amp;" "&amp;RIGHT('Shotokan Cup'!H41,2),"")</f>
        <v/>
      </c>
      <c r="J39" s="8" t="str">
        <f>IF(LEN('Shotokan Cup'!I41)&gt;4,"Kumite Team "&amp;Dojo&amp;" "&amp;RIGHT('Shotokan Cup'!I41,2),"")</f>
        <v/>
      </c>
      <c r="K39">
        <f t="shared" si="0"/>
        <v>0</v>
      </c>
      <c r="L39">
        <f t="shared" si="1"/>
        <v>0</v>
      </c>
      <c r="M39">
        <f t="shared" si="2"/>
        <v>0</v>
      </c>
    </row>
    <row r="40" spans="1:13">
      <c r="A40" s="8" t="str">
        <f>IF('Shotokan Cup'!A42&lt;&gt;"",Dojo,"")</f>
        <v/>
      </c>
      <c r="B40" s="8" t="str">
        <f>IF('Shotokan Cup'!A42&lt;&gt;"",'Shotokan Cup'!A42&amp;" "&amp; 'Shotokan Cup'!B42,"")</f>
        <v/>
      </c>
      <c r="C40" s="8" t="str">
        <f>IF('Shotokan Cup'!B42&lt;&gt;"",'Shotokan Cup'!C42,"")</f>
        <v/>
      </c>
      <c r="D40" s="9" t="str">
        <f>IF('Shotokan Cup'!C42&lt;&gt;"",'Shotokan Cup'!D42,"")</f>
        <v/>
      </c>
      <c r="E40" s="28" t="str">
        <f>IF('Shotokan Cup'!E42&lt;&gt;"",VLOOKUP('Shotokan Cup'!E42,Parameter!$C$2:$D$8,2,FALSE),"")</f>
        <v/>
      </c>
      <c r="F40" s="8" t="str">
        <f>IF('Shotokan Cup'!F42="Ja","X","")</f>
        <v/>
      </c>
      <c r="G40" s="8" t="str">
        <f>IF('Shotokan Cup'!G42="Jiyu","X","")</f>
        <v/>
      </c>
      <c r="H40" s="8" t="str">
        <f>IF('Shotokan Cup'!G42="Kihon Ippon","X","")</f>
        <v/>
      </c>
      <c r="I40" s="8" t="str">
        <f>IF(LEN('Shotokan Cup'!H42)&gt;4,"Kata Team "&amp;Dojo&amp;" "&amp;RIGHT('Shotokan Cup'!H42,2),"")</f>
        <v/>
      </c>
      <c r="J40" s="8" t="str">
        <f>IF(LEN('Shotokan Cup'!I42)&gt;4,"Kumite Team "&amp;Dojo&amp;" "&amp;RIGHT('Shotokan Cup'!I42,2),"")</f>
        <v/>
      </c>
      <c r="K40">
        <f t="shared" si="0"/>
        <v>0</v>
      </c>
      <c r="L40">
        <f t="shared" si="1"/>
        <v>0</v>
      </c>
      <c r="M40">
        <f t="shared" si="2"/>
        <v>0</v>
      </c>
    </row>
    <row r="41" spans="1:13">
      <c r="A41" s="8" t="str">
        <f>IF('Shotokan Cup'!A43&lt;&gt;"",Dojo,"")</f>
        <v/>
      </c>
      <c r="B41" s="8" t="str">
        <f>IF('Shotokan Cup'!A43&lt;&gt;"",'Shotokan Cup'!A43&amp;" "&amp; 'Shotokan Cup'!B43,"")</f>
        <v/>
      </c>
      <c r="C41" s="8" t="str">
        <f>IF('Shotokan Cup'!B43&lt;&gt;"",'Shotokan Cup'!C43,"")</f>
        <v/>
      </c>
      <c r="D41" s="9" t="str">
        <f>IF('Shotokan Cup'!C43&lt;&gt;"",'Shotokan Cup'!D43,"")</f>
        <v/>
      </c>
      <c r="E41" s="28" t="str">
        <f>IF('Shotokan Cup'!E43&lt;&gt;"",VLOOKUP('Shotokan Cup'!E43,Parameter!$C$2:$D$8,2,FALSE),"")</f>
        <v/>
      </c>
      <c r="F41" s="8" t="str">
        <f>IF('Shotokan Cup'!F43="Ja","X","")</f>
        <v/>
      </c>
      <c r="G41" s="8" t="str">
        <f>IF('Shotokan Cup'!G43="Jiyu","X","")</f>
        <v/>
      </c>
      <c r="H41" s="8" t="str">
        <f>IF('Shotokan Cup'!G43="Kihon Ippon","X","")</f>
        <v/>
      </c>
      <c r="I41" s="8" t="str">
        <f>IF(LEN('Shotokan Cup'!H43)&gt;4,"Kata Team "&amp;Dojo&amp;" "&amp;RIGHT('Shotokan Cup'!H43,2),"")</f>
        <v/>
      </c>
      <c r="J41" s="8" t="str">
        <f>IF(LEN('Shotokan Cup'!I43)&gt;4,"Kumite Team "&amp;Dojo&amp;" "&amp;RIGHT('Shotokan Cup'!I43,2),"")</f>
        <v/>
      </c>
      <c r="K41">
        <f t="shared" si="0"/>
        <v>0</v>
      </c>
      <c r="L41">
        <f t="shared" si="1"/>
        <v>0</v>
      </c>
      <c r="M41">
        <f t="shared" si="2"/>
        <v>0</v>
      </c>
    </row>
    <row r="42" spans="1:13">
      <c r="A42" s="8" t="str">
        <f>IF('Shotokan Cup'!A44&lt;&gt;"",Dojo,"")</f>
        <v/>
      </c>
      <c r="B42" s="8" t="str">
        <f>IF('Shotokan Cup'!A44&lt;&gt;"",'Shotokan Cup'!A44&amp;" "&amp; 'Shotokan Cup'!B44,"")</f>
        <v/>
      </c>
      <c r="C42" s="8" t="str">
        <f>IF('Shotokan Cup'!B44&lt;&gt;"",'Shotokan Cup'!C44,"")</f>
        <v/>
      </c>
      <c r="D42" s="9" t="str">
        <f>IF('Shotokan Cup'!C44&lt;&gt;"",'Shotokan Cup'!D44,"")</f>
        <v/>
      </c>
      <c r="E42" s="28" t="str">
        <f>IF('Shotokan Cup'!E44&lt;&gt;"",VLOOKUP('Shotokan Cup'!E44,Parameter!$C$2:$D$8,2,FALSE),"")</f>
        <v/>
      </c>
      <c r="F42" s="8" t="str">
        <f>IF('Shotokan Cup'!F44="Ja","X","")</f>
        <v/>
      </c>
      <c r="G42" s="8" t="str">
        <f>IF('Shotokan Cup'!G44="Jiyu","X","")</f>
        <v/>
      </c>
      <c r="H42" s="8" t="str">
        <f>IF('Shotokan Cup'!G44="Kihon Ippon","X","")</f>
        <v/>
      </c>
      <c r="I42" s="8" t="str">
        <f>IF(LEN('Shotokan Cup'!H44)&gt;4,"Kata Team "&amp;Dojo&amp;" "&amp;RIGHT('Shotokan Cup'!H44,2),"")</f>
        <v/>
      </c>
      <c r="J42" s="8" t="str">
        <f>IF(LEN('Shotokan Cup'!I44)&gt;4,"Kumite Team "&amp;Dojo&amp;" "&amp;RIGHT('Shotokan Cup'!I44,2),"")</f>
        <v/>
      </c>
      <c r="K42">
        <f t="shared" si="0"/>
        <v>0</v>
      </c>
      <c r="L42">
        <f t="shared" si="1"/>
        <v>0</v>
      </c>
      <c r="M42">
        <f t="shared" si="2"/>
        <v>0</v>
      </c>
    </row>
    <row r="43" spans="1:13">
      <c r="A43" s="8" t="str">
        <f>IF('Shotokan Cup'!A45&lt;&gt;"",Dojo,"")</f>
        <v/>
      </c>
      <c r="B43" s="8" t="str">
        <f>IF('Shotokan Cup'!A45&lt;&gt;"",'Shotokan Cup'!A45&amp;" "&amp; 'Shotokan Cup'!B45,"")</f>
        <v/>
      </c>
      <c r="C43" s="8" t="str">
        <f>IF('Shotokan Cup'!B45&lt;&gt;"",'Shotokan Cup'!C45,"")</f>
        <v/>
      </c>
      <c r="D43" s="9" t="str">
        <f>IF('Shotokan Cup'!C45&lt;&gt;"",'Shotokan Cup'!D45,"")</f>
        <v/>
      </c>
      <c r="E43" s="28" t="str">
        <f>IF('Shotokan Cup'!E45&lt;&gt;"",VLOOKUP('Shotokan Cup'!E45,Parameter!$C$2:$D$8,2,FALSE),"")</f>
        <v/>
      </c>
      <c r="F43" s="8" t="str">
        <f>IF('Shotokan Cup'!F45="Ja","X","")</f>
        <v/>
      </c>
      <c r="G43" s="8" t="str">
        <f>IF('Shotokan Cup'!G45="Jiyu","X","")</f>
        <v/>
      </c>
      <c r="H43" s="8" t="str">
        <f>IF('Shotokan Cup'!G45="Kihon Ippon","X","")</f>
        <v/>
      </c>
      <c r="I43" s="8" t="str">
        <f>IF(LEN('Shotokan Cup'!H45)&gt;4,"Kata Team "&amp;Dojo&amp;" "&amp;RIGHT('Shotokan Cup'!H45,2),"")</f>
        <v/>
      </c>
      <c r="J43" s="8" t="str">
        <f>IF(LEN('Shotokan Cup'!I45)&gt;4,"Kumite Team "&amp;Dojo&amp;" "&amp;RIGHT('Shotokan Cup'!I45,2),"")</f>
        <v/>
      </c>
      <c r="K43">
        <f t="shared" si="0"/>
        <v>0</v>
      </c>
      <c r="L43">
        <f t="shared" si="1"/>
        <v>0</v>
      </c>
      <c r="M43">
        <f t="shared" si="2"/>
        <v>0</v>
      </c>
    </row>
    <row r="44" spans="1:13">
      <c r="A44" s="8" t="str">
        <f>IF('Shotokan Cup'!A46&lt;&gt;"",Dojo,"")</f>
        <v/>
      </c>
      <c r="B44" s="8" t="str">
        <f>IF('Shotokan Cup'!A46&lt;&gt;"",'Shotokan Cup'!A46&amp;" "&amp; 'Shotokan Cup'!B46,"")</f>
        <v/>
      </c>
      <c r="C44" s="8" t="str">
        <f>IF('Shotokan Cup'!B46&lt;&gt;"",'Shotokan Cup'!C46,"")</f>
        <v/>
      </c>
      <c r="D44" s="9" t="str">
        <f>IF('Shotokan Cup'!C46&lt;&gt;"",'Shotokan Cup'!D46,"")</f>
        <v/>
      </c>
      <c r="E44" s="28" t="str">
        <f>IF('Shotokan Cup'!E46&lt;&gt;"",VLOOKUP('Shotokan Cup'!E46,Parameter!$C$2:$D$8,2,FALSE),"")</f>
        <v/>
      </c>
      <c r="F44" s="8" t="str">
        <f>IF('Shotokan Cup'!F46="Ja","X","")</f>
        <v/>
      </c>
      <c r="G44" s="8" t="str">
        <f>IF('Shotokan Cup'!G46="Jiyu","X","")</f>
        <v/>
      </c>
      <c r="H44" s="8" t="str">
        <f>IF('Shotokan Cup'!G46="Kihon Ippon","X","")</f>
        <v/>
      </c>
      <c r="I44" s="8" t="str">
        <f>IF(LEN('Shotokan Cup'!H46)&gt;4,"Kata Team "&amp;Dojo&amp;" "&amp;RIGHT('Shotokan Cup'!H46,2),"")</f>
        <v/>
      </c>
      <c r="J44" s="8" t="str">
        <f>IF(LEN('Shotokan Cup'!I46)&gt;4,"Kumite Team "&amp;Dojo&amp;" "&amp;RIGHT('Shotokan Cup'!I46,2),"")</f>
        <v/>
      </c>
      <c r="K44">
        <f t="shared" si="0"/>
        <v>0</v>
      </c>
      <c r="L44">
        <f t="shared" si="1"/>
        <v>0</v>
      </c>
      <c r="M44">
        <f t="shared" si="2"/>
        <v>0</v>
      </c>
    </row>
    <row r="45" spans="1:13">
      <c r="A45" s="8" t="str">
        <f>IF('Shotokan Cup'!A47&lt;&gt;"",Dojo,"")</f>
        <v/>
      </c>
      <c r="B45" s="8" t="str">
        <f>IF('Shotokan Cup'!A47&lt;&gt;"",'Shotokan Cup'!A47&amp;" "&amp; 'Shotokan Cup'!B47,"")</f>
        <v/>
      </c>
      <c r="C45" s="8" t="str">
        <f>IF('Shotokan Cup'!B47&lt;&gt;"",'Shotokan Cup'!C47,"")</f>
        <v/>
      </c>
      <c r="D45" s="9" t="str">
        <f>IF('Shotokan Cup'!C47&lt;&gt;"",'Shotokan Cup'!D47,"")</f>
        <v/>
      </c>
      <c r="E45" s="28" t="str">
        <f>IF('Shotokan Cup'!E47&lt;&gt;"",VLOOKUP('Shotokan Cup'!E47,Parameter!$C$2:$D$8,2,FALSE),"")</f>
        <v/>
      </c>
      <c r="F45" s="8" t="str">
        <f>IF('Shotokan Cup'!F47="Ja","X","")</f>
        <v/>
      </c>
      <c r="G45" s="8" t="str">
        <f>IF('Shotokan Cup'!G47="Jiyu","X","")</f>
        <v/>
      </c>
      <c r="H45" s="8" t="str">
        <f>IF('Shotokan Cup'!G47="Kihon Ippon","X","")</f>
        <v/>
      </c>
      <c r="I45" s="8" t="str">
        <f>IF(LEN('Shotokan Cup'!H47)&gt;4,"Kata Team "&amp;Dojo&amp;" "&amp;RIGHT('Shotokan Cup'!H47,2),"")</f>
        <v/>
      </c>
      <c r="J45" s="8" t="str">
        <f>IF(LEN('Shotokan Cup'!I47)&gt;4,"Kumite Team "&amp;Dojo&amp;" "&amp;RIGHT('Shotokan Cup'!I47,2),"")</f>
        <v/>
      </c>
      <c r="K45">
        <f t="shared" si="0"/>
        <v>0</v>
      </c>
      <c r="L45">
        <f t="shared" si="1"/>
        <v>0</v>
      </c>
      <c r="M45">
        <f t="shared" si="2"/>
        <v>0</v>
      </c>
    </row>
    <row r="46" spans="1:13">
      <c r="A46" s="8" t="str">
        <f>IF('Shotokan Cup'!A48&lt;&gt;"",Dojo,"")</f>
        <v/>
      </c>
      <c r="B46" s="8" t="str">
        <f>IF('Shotokan Cup'!A48&lt;&gt;"",'Shotokan Cup'!A48&amp;" "&amp; 'Shotokan Cup'!B48,"")</f>
        <v/>
      </c>
      <c r="C46" s="8" t="str">
        <f>IF('Shotokan Cup'!B48&lt;&gt;"",'Shotokan Cup'!C48,"")</f>
        <v/>
      </c>
      <c r="D46" s="9" t="str">
        <f>IF('Shotokan Cup'!C48&lt;&gt;"",'Shotokan Cup'!D48,"")</f>
        <v/>
      </c>
      <c r="E46" s="28" t="str">
        <f>IF('Shotokan Cup'!E48&lt;&gt;"",VLOOKUP('Shotokan Cup'!E48,Parameter!$C$2:$D$8,2,FALSE),"")</f>
        <v/>
      </c>
      <c r="F46" s="8" t="str">
        <f>IF('Shotokan Cup'!F48="Ja","X","")</f>
        <v/>
      </c>
      <c r="G46" s="8" t="str">
        <f>IF('Shotokan Cup'!G48="Jiyu","X","")</f>
        <v/>
      </c>
      <c r="H46" s="8" t="str">
        <f>IF('Shotokan Cup'!G48="Kihon Ippon","X","")</f>
        <v/>
      </c>
      <c r="I46" s="8" t="str">
        <f>IF(LEN('Shotokan Cup'!H48)&gt;4,"Kata Team "&amp;Dojo&amp;" "&amp;RIGHT('Shotokan Cup'!H48,2),"")</f>
        <v/>
      </c>
      <c r="J46" s="8" t="str">
        <f>IF(LEN('Shotokan Cup'!I48)&gt;4,"Kumite Team "&amp;Dojo&amp;" "&amp;RIGHT('Shotokan Cup'!I48,2),"")</f>
        <v/>
      </c>
      <c r="K46">
        <f t="shared" si="0"/>
        <v>0</v>
      </c>
      <c r="L46">
        <f t="shared" si="1"/>
        <v>0</v>
      </c>
      <c r="M46">
        <f t="shared" si="2"/>
        <v>0</v>
      </c>
    </row>
    <row r="47" spans="1:13">
      <c r="A47" s="8" t="str">
        <f>IF('Shotokan Cup'!A49&lt;&gt;"",Dojo,"")</f>
        <v/>
      </c>
      <c r="B47" s="8" t="str">
        <f>IF('Shotokan Cup'!A49&lt;&gt;"",'Shotokan Cup'!A49&amp;" "&amp; 'Shotokan Cup'!B49,"")</f>
        <v/>
      </c>
      <c r="C47" s="8" t="str">
        <f>IF('Shotokan Cup'!B49&lt;&gt;"",'Shotokan Cup'!C49,"")</f>
        <v/>
      </c>
      <c r="D47" s="9" t="str">
        <f>IF('Shotokan Cup'!C49&lt;&gt;"",'Shotokan Cup'!D49,"")</f>
        <v/>
      </c>
      <c r="E47" s="28" t="str">
        <f>IF('Shotokan Cup'!E49&lt;&gt;"",VLOOKUP('Shotokan Cup'!E49,Parameter!$C$2:$D$8,2,FALSE),"")</f>
        <v/>
      </c>
      <c r="F47" s="8" t="str">
        <f>IF('Shotokan Cup'!F49="Ja","X","")</f>
        <v/>
      </c>
      <c r="G47" s="8" t="str">
        <f>IF('Shotokan Cup'!G49="Jiyu","X","")</f>
        <v/>
      </c>
      <c r="H47" s="8" t="str">
        <f>IF('Shotokan Cup'!G49="Kihon Ippon","X","")</f>
        <v/>
      </c>
      <c r="I47" s="8" t="str">
        <f>IF(LEN('Shotokan Cup'!H49)&gt;4,"Kata Team "&amp;Dojo&amp;" "&amp;RIGHT('Shotokan Cup'!H49,2),"")</f>
        <v/>
      </c>
      <c r="J47" s="8" t="str">
        <f>IF(LEN('Shotokan Cup'!I49)&gt;4,"Kumite Team "&amp;Dojo&amp;" "&amp;RIGHT('Shotokan Cup'!I49,2),"")</f>
        <v/>
      </c>
      <c r="K47">
        <f t="shared" si="0"/>
        <v>0</v>
      </c>
      <c r="L47">
        <f t="shared" si="1"/>
        <v>0</v>
      </c>
      <c r="M47">
        <f t="shared" si="2"/>
        <v>0</v>
      </c>
    </row>
    <row r="48" spans="1:13">
      <c r="A48" s="8" t="str">
        <f>IF('Shotokan Cup'!A50&lt;&gt;"",Dojo,"")</f>
        <v/>
      </c>
      <c r="B48" s="8" t="str">
        <f>IF('Shotokan Cup'!A50&lt;&gt;"",'Shotokan Cup'!A50&amp;" "&amp; 'Shotokan Cup'!B50,"")</f>
        <v/>
      </c>
      <c r="C48" s="8" t="str">
        <f>IF('Shotokan Cup'!B50&lt;&gt;"",'Shotokan Cup'!C50,"")</f>
        <v/>
      </c>
      <c r="D48" s="9" t="str">
        <f>IF('Shotokan Cup'!C50&lt;&gt;"",'Shotokan Cup'!D50,"")</f>
        <v/>
      </c>
      <c r="E48" s="28" t="str">
        <f>IF('Shotokan Cup'!E50&lt;&gt;"",VLOOKUP('Shotokan Cup'!E50,Parameter!$C$2:$D$8,2,FALSE),"")</f>
        <v/>
      </c>
      <c r="F48" s="8" t="str">
        <f>IF('Shotokan Cup'!F50="Ja","X","")</f>
        <v/>
      </c>
      <c r="G48" s="8" t="str">
        <f>IF('Shotokan Cup'!G50="Jiyu","X","")</f>
        <v/>
      </c>
      <c r="H48" s="8" t="str">
        <f>IF('Shotokan Cup'!G50="Kihon Ippon","X","")</f>
        <v/>
      </c>
      <c r="I48" s="8" t="str">
        <f>IF(LEN('Shotokan Cup'!H50)&gt;4,"Kata Team "&amp;Dojo&amp;" "&amp;RIGHT('Shotokan Cup'!H50,2),"")</f>
        <v/>
      </c>
      <c r="J48" s="8" t="str">
        <f>IF(LEN('Shotokan Cup'!I50)&gt;4,"Kumite Team "&amp;Dojo&amp;" "&amp;RIGHT('Shotokan Cup'!I50,2),"")</f>
        <v/>
      </c>
      <c r="K48">
        <f t="shared" si="0"/>
        <v>0</v>
      </c>
      <c r="L48">
        <f t="shared" si="1"/>
        <v>0</v>
      </c>
      <c r="M48">
        <f t="shared" si="2"/>
        <v>0</v>
      </c>
    </row>
    <row r="49" spans="1:13">
      <c r="A49" s="8" t="str">
        <f>IF('Shotokan Cup'!A51&lt;&gt;"",Dojo,"")</f>
        <v/>
      </c>
      <c r="B49" s="8" t="str">
        <f>IF('Shotokan Cup'!A51&lt;&gt;"",'Shotokan Cup'!A51&amp;" "&amp; 'Shotokan Cup'!B51,"")</f>
        <v/>
      </c>
      <c r="C49" s="8" t="str">
        <f>IF('Shotokan Cup'!B51&lt;&gt;"",'Shotokan Cup'!C51,"")</f>
        <v/>
      </c>
      <c r="D49" s="9" t="str">
        <f>IF('Shotokan Cup'!C51&lt;&gt;"",'Shotokan Cup'!D51,"")</f>
        <v/>
      </c>
      <c r="E49" s="28" t="str">
        <f>IF('Shotokan Cup'!E51&lt;&gt;"",VLOOKUP('Shotokan Cup'!E51,Parameter!$C$2:$D$8,2,FALSE),"")</f>
        <v/>
      </c>
      <c r="F49" s="8" t="str">
        <f>IF('Shotokan Cup'!F51="Ja","X","")</f>
        <v/>
      </c>
      <c r="G49" s="8" t="str">
        <f>IF('Shotokan Cup'!G51="Jiyu","X","")</f>
        <v/>
      </c>
      <c r="H49" s="8" t="str">
        <f>IF('Shotokan Cup'!G51="Kihon Ippon","X","")</f>
        <v/>
      </c>
      <c r="I49" s="8" t="str">
        <f>IF(LEN('Shotokan Cup'!H51)&gt;4,"Kata Team "&amp;Dojo&amp;" "&amp;RIGHT('Shotokan Cup'!H51,2),"")</f>
        <v/>
      </c>
      <c r="J49" s="8" t="str">
        <f>IF(LEN('Shotokan Cup'!I51)&gt;4,"Kumite Team "&amp;Dojo&amp;" "&amp;RIGHT('Shotokan Cup'!I51,2),"")</f>
        <v/>
      </c>
      <c r="K49">
        <f t="shared" si="0"/>
        <v>0</v>
      </c>
      <c r="L49">
        <f t="shared" si="1"/>
        <v>0</v>
      </c>
      <c r="M49">
        <f t="shared" si="2"/>
        <v>0</v>
      </c>
    </row>
    <row r="50" spans="1:13">
      <c r="A50" s="8" t="str">
        <f>IF('Shotokan Cup'!A52&lt;&gt;"",Dojo,"")</f>
        <v/>
      </c>
      <c r="B50" s="8" t="str">
        <f>IF('Shotokan Cup'!A52&lt;&gt;"",'Shotokan Cup'!A52&amp;" "&amp; 'Shotokan Cup'!B52,"")</f>
        <v/>
      </c>
      <c r="C50" s="8" t="str">
        <f>IF('Shotokan Cup'!B52&lt;&gt;"",'Shotokan Cup'!C52,"")</f>
        <v/>
      </c>
      <c r="D50" s="9" t="str">
        <f>IF('Shotokan Cup'!C52&lt;&gt;"",'Shotokan Cup'!D52,"")</f>
        <v/>
      </c>
      <c r="E50" s="28" t="str">
        <f>IF('Shotokan Cup'!E52&lt;&gt;"",VLOOKUP('Shotokan Cup'!E52,Parameter!$C$2:$D$8,2,FALSE),"")</f>
        <v/>
      </c>
      <c r="F50" s="8" t="str">
        <f>IF('Shotokan Cup'!F52="Ja","X","")</f>
        <v/>
      </c>
      <c r="G50" s="8" t="str">
        <f>IF('Shotokan Cup'!G52="Jiyu","X","")</f>
        <v/>
      </c>
      <c r="H50" s="8" t="str">
        <f>IF('Shotokan Cup'!G52="Kihon Ippon","X","")</f>
        <v/>
      </c>
      <c r="I50" s="8" t="str">
        <f>IF(LEN('Shotokan Cup'!H52)&gt;4,"Kata Team "&amp;Dojo&amp;" "&amp;RIGHT('Shotokan Cup'!H52,2),"")</f>
        <v/>
      </c>
      <c r="J50" s="8" t="str">
        <f>IF(LEN('Shotokan Cup'!I52)&gt;4,"Kumite Team "&amp;Dojo&amp;" "&amp;RIGHT('Shotokan Cup'!I52,2),"")</f>
        <v/>
      </c>
      <c r="K50">
        <f t="shared" si="0"/>
        <v>0</v>
      </c>
      <c r="L50">
        <f t="shared" si="1"/>
        <v>0</v>
      </c>
      <c r="M50">
        <f t="shared" si="2"/>
        <v>0</v>
      </c>
    </row>
    <row r="51" spans="1:13">
      <c r="A51" s="8" t="str">
        <f>IF('Shotokan Cup'!A53&lt;&gt;"",Dojo,"")</f>
        <v/>
      </c>
      <c r="B51" s="8" t="str">
        <f>IF('Shotokan Cup'!A53&lt;&gt;"",'Shotokan Cup'!A53&amp;" "&amp; 'Shotokan Cup'!B53,"")</f>
        <v/>
      </c>
      <c r="C51" s="8" t="str">
        <f>IF('Shotokan Cup'!B53&lt;&gt;"",'Shotokan Cup'!C53,"")</f>
        <v/>
      </c>
      <c r="D51" s="9" t="str">
        <f>IF('Shotokan Cup'!C53&lt;&gt;"",'Shotokan Cup'!D53,"")</f>
        <v/>
      </c>
      <c r="E51" s="28" t="str">
        <f>IF('Shotokan Cup'!E53&lt;&gt;"",VLOOKUP('Shotokan Cup'!E53,Parameter!$C$2:$D$8,2,FALSE),"")</f>
        <v/>
      </c>
      <c r="F51" s="8" t="str">
        <f>IF('Shotokan Cup'!F53="Ja","X","")</f>
        <v/>
      </c>
      <c r="G51" s="8" t="str">
        <f>IF('Shotokan Cup'!G53="Jiyu","X","")</f>
        <v/>
      </c>
      <c r="H51" s="8" t="str">
        <f>IF('Shotokan Cup'!G53="Kihon Ippon","X","")</f>
        <v/>
      </c>
      <c r="I51" s="8" t="str">
        <f>IF(LEN('Shotokan Cup'!H53)&gt;4,"Kata Team "&amp;Dojo&amp;" "&amp;RIGHT('Shotokan Cup'!H53,2),"")</f>
        <v/>
      </c>
      <c r="J51" s="8" t="str">
        <f>IF(LEN('Shotokan Cup'!I53)&gt;4,"Kumite Team "&amp;Dojo&amp;" "&amp;RIGHT('Shotokan Cup'!I53,2),"")</f>
        <v/>
      </c>
      <c r="K51">
        <f t="shared" si="0"/>
        <v>0</v>
      </c>
      <c r="L51">
        <f t="shared" si="1"/>
        <v>0</v>
      </c>
      <c r="M51">
        <f t="shared" si="2"/>
        <v>0</v>
      </c>
    </row>
    <row r="52" spans="1:13">
      <c r="A52" s="8" t="str">
        <f>IF('Shotokan Cup'!A54&lt;&gt;"",Dojo,"")</f>
        <v/>
      </c>
      <c r="B52" s="8" t="str">
        <f>IF('Shotokan Cup'!A54&lt;&gt;"",'Shotokan Cup'!A54&amp;" "&amp; 'Shotokan Cup'!B54,"")</f>
        <v/>
      </c>
      <c r="C52" s="8" t="str">
        <f>IF('Shotokan Cup'!B54&lt;&gt;"",'Shotokan Cup'!C54,"")</f>
        <v/>
      </c>
      <c r="D52" s="9" t="str">
        <f>IF('Shotokan Cup'!C54&lt;&gt;"",'Shotokan Cup'!D54,"")</f>
        <v/>
      </c>
      <c r="E52" s="28" t="str">
        <f>IF('Shotokan Cup'!E54&lt;&gt;"",VLOOKUP('Shotokan Cup'!E54,Parameter!$C$2:$D$8,2,FALSE),"")</f>
        <v/>
      </c>
      <c r="F52" s="8" t="str">
        <f>IF('Shotokan Cup'!F54="Ja","X","")</f>
        <v/>
      </c>
      <c r="G52" s="8" t="str">
        <f>IF('Shotokan Cup'!G54="Jiyu","X","")</f>
        <v/>
      </c>
      <c r="H52" s="8" t="str">
        <f>IF('Shotokan Cup'!G54="Kihon Ippon","X","")</f>
        <v/>
      </c>
      <c r="I52" s="8" t="str">
        <f>IF(LEN('Shotokan Cup'!H54)&gt;4,"Kata Team "&amp;Dojo&amp;" "&amp;RIGHT('Shotokan Cup'!H54,2),"")</f>
        <v/>
      </c>
      <c r="J52" s="8" t="str">
        <f>IF(LEN('Shotokan Cup'!I54)&gt;4,"Kumite Team "&amp;Dojo&amp;" "&amp;RIGHT('Shotokan Cup'!I54,2),"")</f>
        <v/>
      </c>
      <c r="K52">
        <f t="shared" si="0"/>
        <v>0</v>
      </c>
      <c r="L52">
        <f t="shared" si="1"/>
        <v>0</v>
      </c>
      <c r="M52">
        <f t="shared" si="2"/>
        <v>0</v>
      </c>
    </row>
    <row r="53" spans="1:13">
      <c r="A53" s="8" t="str">
        <f>IF('Shotokan Cup'!A55&lt;&gt;"",Dojo,"")</f>
        <v/>
      </c>
      <c r="B53" s="8" t="str">
        <f>IF('Shotokan Cup'!A55&lt;&gt;"",'Shotokan Cup'!A55&amp;" "&amp; 'Shotokan Cup'!B55,"")</f>
        <v/>
      </c>
      <c r="C53" s="8" t="str">
        <f>IF('Shotokan Cup'!B55&lt;&gt;"",'Shotokan Cup'!C55,"")</f>
        <v/>
      </c>
      <c r="D53" s="9" t="str">
        <f>IF('Shotokan Cup'!C55&lt;&gt;"",'Shotokan Cup'!D55,"")</f>
        <v/>
      </c>
      <c r="E53" s="28" t="str">
        <f>IF('Shotokan Cup'!E55&lt;&gt;"",VLOOKUP('Shotokan Cup'!E55,Parameter!$C$2:$D$8,2,FALSE),"")</f>
        <v/>
      </c>
      <c r="F53" s="8" t="str">
        <f>IF('Shotokan Cup'!F55="Ja","X","")</f>
        <v/>
      </c>
      <c r="G53" s="8" t="str">
        <f>IF('Shotokan Cup'!G55="Jiyu","X","")</f>
        <v/>
      </c>
      <c r="H53" s="8" t="str">
        <f>IF('Shotokan Cup'!G55="Kihon Ippon","X","")</f>
        <v/>
      </c>
      <c r="I53" s="8" t="str">
        <f>IF(LEN('Shotokan Cup'!H55)&gt;4,"Kata Team "&amp;Dojo&amp;" "&amp;RIGHT('Shotokan Cup'!H55,2),"")</f>
        <v/>
      </c>
      <c r="J53" s="8" t="str">
        <f>IF(LEN('Shotokan Cup'!I55)&gt;4,"Kumite Team "&amp;Dojo&amp;" "&amp;RIGHT('Shotokan Cup'!I55,2),"")</f>
        <v/>
      </c>
      <c r="K53">
        <f t="shared" si="0"/>
        <v>0</v>
      </c>
      <c r="L53">
        <f t="shared" si="1"/>
        <v>0</v>
      </c>
      <c r="M53">
        <f t="shared" si="2"/>
        <v>0</v>
      </c>
    </row>
    <row r="54" spans="1:13">
      <c r="A54" s="8" t="str">
        <f>IF('Shotokan Cup'!A56&lt;&gt;"",Dojo,"")</f>
        <v/>
      </c>
      <c r="B54" s="8" t="str">
        <f>IF('Shotokan Cup'!A56&lt;&gt;"",'Shotokan Cup'!A56&amp;" "&amp; 'Shotokan Cup'!B56,"")</f>
        <v/>
      </c>
      <c r="C54" s="8" t="str">
        <f>IF('Shotokan Cup'!B56&lt;&gt;"",'Shotokan Cup'!C56,"")</f>
        <v/>
      </c>
      <c r="D54" s="9" t="str">
        <f>IF('Shotokan Cup'!C56&lt;&gt;"",'Shotokan Cup'!D56,"")</f>
        <v/>
      </c>
      <c r="E54" s="28" t="str">
        <f>IF('Shotokan Cup'!E56&lt;&gt;"",VLOOKUP('Shotokan Cup'!E56,Parameter!$C$2:$D$8,2,FALSE),"")</f>
        <v/>
      </c>
      <c r="F54" s="8" t="str">
        <f>IF('Shotokan Cup'!F56="Ja","X","")</f>
        <v/>
      </c>
      <c r="G54" s="8" t="str">
        <f>IF('Shotokan Cup'!G56="Jiyu","X","")</f>
        <v/>
      </c>
      <c r="H54" s="8" t="str">
        <f>IF('Shotokan Cup'!G56="Kihon Ippon","X","")</f>
        <v/>
      </c>
      <c r="I54" s="8" t="str">
        <f>IF(LEN('Shotokan Cup'!H56)&gt;4,"Kata Team "&amp;Dojo&amp;" "&amp;RIGHT('Shotokan Cup'!H56,2),"")</f>
        <v/>
      </c>
      <c r="J54" s="8" t="str">
        <f>IF(LEN('Shotokan Cup'!I56)&gt;4,"Kumite Team "&amp;Dojo&amp;" "&amp;RIGHT('Shotokan Cup'!I56,2),"")</f>
        <v/>
      </c>
      <c r="K54">
        <f t="shared" si="0"/>
        <v>0</v>
      </c>
      <c r="L54">
        <f t="shared" si="1"/>
        <v>0</v>
      </c>
      <c r="M54">
        <f t="shared" si="2"/>
        <v>0</v>
      </c>
    </row>
    <row r="55" spans="1:13">
      <c r="A55" s="8" t="str">
        <f>IF('Shotokan Cup'!A57&lt;&gt;"",Dojo,"")</f>
        <v/>
      </c>
      <c r="B55" s="8" t="str">
        <f>IF('Shotokan Cup'!A57&lt;&gt;"",'Shotokan Cup'!A57&amp;" "&amp; 'Shotokan Cup'!B57,"")</f>
        <v/>
      </c>
      <c r="C55" s="8" t="str">
        <f>IF('Shotokan Cup'!B57&lt;&gt;"",'Shotokan Cup'!C57,"")</f>
        <v/>
      </c>
      <c r="D55" s="9" t="str">
        <f>IF('Shotokan Cup'!C57&lt;&gt;"",'Shotokan Cup'!D57,"")</f>
        <v/>
      </c>
      <c r="E55" s="28" t="str">
        <f>IF('Shotokan Cup'!E57&lt;&gt;"",VLOOKUP('Shotokan Cup'!E57,Parameter!$C$2:$D$8,2,FALSE),"")</f>
        <v/>
      </c>
      <c r="F55" s="8" t="str">
        <f>IF('Shotokan Cup'!F57="Ja","X","")</f>
        <v/>
      </c>
      <c r="G55" s="8" t="str">
        <f>IF('Shotokan Cup'!G57="Jiyu","X","")</f>
        <v/>
      </c>
      <c r="H55" s="8" t="str">
        <f>IF('Shotokan Cup'!G57="Kihon Ippon","X","")</f>
        <v/>
      </c>
      <c r="I55" s="8" t="str">
        <f>IF(LEN('Shotokan Cup'!H57)&gt;4,"Kata Team "&amp;Dojo&amp;" "&amp;RIGHT('Shotokan Cup'!H57,2),"")</f>
        <v/>
      </c>
      <c r="J55" s="8" t="str">
        <f>IF(LEN('Shotokan Cup'!I57)&gt;4,"Kumite Team "&amp;Dojo&amp;" "&amp;RIGHT('Shotokan Cup'!I57,2),"")</f>
        <v/>
      </c>
      <c r="K55">
        <f t="shared" si="0"/>
        <v>0</v>
      </c>
      <c r="L55">
        <f t="shared" si="1"/>
        <v>0</v>
      </c>
      <c r="M55">
        <f t="shared" si="2"/>
        <v>0</v>
      </c>
    </row>
    <row r="56" spans="1:13">
      <c r="A56" s="8" t="str">
        <f>IF('Shotokan Cup'!A58&lt;&gt;"",Dojo,"")</f>
        <v/>
      </c>
      <c r="B56" s="8" t="str">
        <f>IF('Shotokan Cup'!A58&lt;&gt;"",'Shotokan Cup'!A58&amp;" "&amp; 'Shotokan Cup'!B58,"")</f>
        <v/>
      </c>
      <c r="C56" s="8" t="str">
        <f>IF('Shotokan Cup'!B58&lt;&gt;"",'Shotokan Cup'!C58,"")</f>
        <v/>
      </c>
      <c r="D56" s="9" t="str">
        <f>IF('Shotokan Cup'!C58&lt;&gt;"",'Shotokan Cup'!D58,"")</f>
        <v/>
      </c>
      <c r="E56" s="28" t="str">
        <f>IF('Shotokan Cup'!E58&lt;&gt;"",VLOOKUP('Shotokan Cup'!E58,Parameter!$C$2:$D$8,2,FALSE),"")</f>
        <v/>
      </c>
      <c r="F56" s="8" t="str">
        <f>IF('Shotokan Cup'!F58="Ja","X","")</f>
        <v/>
      </c>
      <c r="G56" s="8" t="str">
        <f>IF('Shotokan Cup'!G58="Jiyu","X","")</f>
        <v/>
      </c>
      <c r="H56" s="8" t="str">
        <f>IF('Shotokan Cup'!G58="Kihon Ippon","X","")</f>
        <v/>
      </c>
      <c r="I56" s="8" t="str">
        <f>IF(LEN('Shotokan Cup'!H58)&gt;4,"Kata Team "&amp;Dojo&amp;" "&amp;RIGHT('Shotokan Cup'!H58,2),"")</f>
        <v/>
      </c>
      <c r="J56" s="8" t="str">
        <f>IF(LEN('Shotokan Cup'!I58)&gt;4,"Kumite Team "&amp;Dojo&amp;" "&amp;RIGHT('Shotokan Cup'!I58,2),"")</f>
        <v/>
      </c>
      <c r="K56">
        <f t="shared" si="0"/>
        <v>0</v>
      </c>
      <c r="L56">
        <f t="shared" si="1"/>
        <v>0</v>
      </c>
      <c r="M56">
        <f t="shared" si="2"/>
        <v>0</v>
      </c>
    </row>
    <row r="57" spans="1:13">
      <c r="A57" s="8" t="str">
        <f>IF('Shotokan Cup'!A59&lt;&gt;"",Dojo,"")</f>
        <v/>
      </c>
      <c r="B57" s="8" t="str">
        <f>IF('Shotokan Cup'!A59&lt;&gt;"",'Shotokan Cup'!A59&amp;" "&amp; 'Shotokan Cup'!B59,"")</f>
        <v/>
      </c>
      <c r="C57" s="8" t="str">
        <f>IF('Shotokan Cup'!B59&lt;&gt;"",'Shotokan Cup'!C59,"")</f>
        <v/>
      </c>
      <c r="D57" s="9" t="str">
        <f>IF('Shotokan Cup'!C59&lt;&gt;"",'Shotokan Cup'!D59,"")</f>
        <v/>
      </c>
      <c r="E57" s="28" t="str">
        <f>IF('Shotokan Cup'!E59&lt;&gt;"",VLOOKUP('Shotokan Cup'!E59,Parameter!$C$2:$D$8,2,FALSE),"")</f>
        <v/>
      </c>
      <c r="F57" s="8" t="str">
        <f>IF('Shotokan Cup'!F59="Ja","X","")</f>
        <v/>
      </c>
      <c r="G57" s="8" t="str">
        <f>IF('Shotokan Cup'!G59="Jiyu","X","")</f>
        <v/>
      </c>
      <c r="H57" s="8" t="str">
        <f>IF('Shotokan Cup'!G59="Kihon Ippon","X","")</f>
        <v/>
      </c>
      <c r="I57" s="8" t="str">
        <f>IF(LEN('Shotokan Cup'!H59)&gt;4,"Kata Team "&amp;Dojo&amp;" "&amp;RIGHT('Shotokan Cup'!H59,2),"")</f>
        <v/>
      </c>
      <c r="J57" s="8" t="str">
        <f>IF(LEN('Shotokan Cup'!I59)&gt;4,"Kumite Team "&amp;Dojo&amp;" "&amp;RIGHT('Shotokan Cup'!I59,2),"")</f>
        <v/>
      </c>
      <c r="K57">
        <f t="shared" si="0"/>
        <v>0</v>
      </c>
      <c r="L57">
        <f t="shared" si="1"/>
        <v>0</v>
      </c>
      <c r="M57">
        <f t="shared" si="2"/>
        <v>0</v>
      </c>
    </row>
    <row r="58" spans="1:13">
      <c r="A58" s="8" t="str">
        <f>IF('Shotokan Cup'!A60&lt;&gt;"",Dojo,"")</f>
        <v/>
      </c>
      <c r="B58" s="8" t="str">
        <f>IF('Shotokan Cup'!A60&lt;&gt;"",'Shotokan Cup'!A60&amp;" "&amp; 'Shotokan Cup'!B60,"")</f>
        <v/>
      </c>
      <c r="C58" s="8" t="str">
        <f>IF('Shotokan Cup'!B60&lt;&gt;"",'Shotokan Cup'!C60,"")</f>
        <v/>
      </c>
      <c r="D58" s="9" t="str">
        <f>IF('Shotokan Cup'!C60&lt;&gt;"",'Shotokan Cup'!D60,"")</f>
        <v/>
      </c>
      <c r="E58" s="28" t="str">
        <f>IF('Shotokan Cup'!E60&lt;&gt;"",VLOOKUP('Shotokan Cup'!E60,Parameter!$C$2:$D$8,2,FALSE),"")</f>
        <v/>
      </c>
      <c r="F58" s="8" t="str">
        <f>IF('Shotokan Cup'!F60="Ja","X","")</f>
        <v/>
      </c>
      <c r="G58" s="8" t="str">
        <f>IF('Shotokan Cup'!G60="Jiyu","X","")</f>
        <v/>
      </c>
      <c r="H58" s="8" t="str">
        <f>IF('Shotokan Cup'!G60="Kihon Ippon","X","")</f>
        <v/>
      </c>
      <c r="I58" s="8" t="str">
        <f>IF(LEN('Shotokan Cup'!H60)&gt;4,"Kata Team "&amp;Dojo&amp;" "&amp;RIGHT('Shotokan Cup'!H60,2),"")</f>
        <v/>
      </c>
      <c r="J58" s="8" t="str">
        <f>IF(LEN('Shotokan Cup'!I60)&gt;4,"Kumite Team "&amp;Dojo&amp;" "&amp;RIGHT('Shotokan Cup'!I60,2),"")</f>
        <v/>
      </c>
      <c r="K58">
        <f t="shared" si="0"/>
        <v>0</v>
      </c>
      <c r="L58">
        <f t="shared" si="1"/>
        <v>0</v>
      </c>
      <c r="M58">
        <f t="shared" si="2"/>
        <v>0</v>
      </c>
    </row>
    <row r="59" spans="1:13">
      <c r="A59" s="8" t="str">
        <f>IF('Shotokan Cup'!A61&lt;&gt;"",Dojo,"")</f>
        <v/>
      </c>
      <c r="B59" s="8" t="str">
        <f>IF('Shotokan Cup'!A61&lt;&gt;"",'Shotokan Cup'!A61&amp;" "&amp; 'Shotokan Cup'!B61,"")</f>
        <v/>
      </c>
      <c r="C59" s="8" t="str">
        <f>IF('Shotokan Cup'!B61&lt;&gt;"",'Shotokan Cup'!C61,"")</f>
        <v/>
      </c>
      <c r="D59" s="9" t="str">
        <f>IF('Shotokan Cup'!C61&lt;&gt;"",'Shotokan Cup'!D61,"")</f>
        <v/>
      </c>
      <c r="E59" s="28" t="str">
        <f>IF('Shotokan Cup'!E61&lt;&gt;"",VLOOKUP('Shotokan Cup'!E61,Parameter!$C$2:$D$8,2,FALSE),"")</f>
        <v/>
      </c>
      <c r="F59" s="8" t="str">
        <f>IF('Shotokan Cup'!F61="Ja","X","")</f>
        <v/>
      </c>
      <c r="G59" s="8" t="str">
        <f>IF('Shotokan Cup'!G61="Jiyu","X","")</f>
        <v/>
      </c>
      <c r="H59" s="8" t="str">
        <f>IF('Shotokan Cup'!G61="Kihon Ippon","X","")</f>
        <v/>
      </c>
      <c r="I59" s="8" t="str">
        <f>IF(LEN('Shotokan Cup'!H61)&gt;4,"Kata Team "&amp;Dojo&amp;" "&amp;RIGHT('Shotokan Cup'!H61,2),"")</f>
        <v/>
      </c>
      <c r="J59" s="8" t="str">
        <f>IF(LEN('Shotokan Cup'!I61)&gt;4,"Kumite Team "&amp;Dojo&amp;" "&amp;RIGHT('Shotokan Cup'!I61,2),"")</f>
        <v/>
      </c>
      <c r="K59">
        <f t="shared" si="0"/>
        <v>0</v>
      </c>
      <c r="L59">
        <f t="shared" si="1"/>
        <v>0</v>
      </c>
      <c r="M59">
        <f t="shared" si="2"/>
        <v>0</v>
      </c>
    </row>
    <row r="60" spans="1:13">
      <c r="A60" s="8" t="str">
        <f>IF('Shotokan Cup'!A62&lt;&gt;"",Dojo,"")</f>
        <v/>
      </c>
      <c r="B60" s="8" t="str">
        <f>IF('Shotokan Cup'!A62&lt;&gt;"",'Shotokan Cup'!A62&amp;" "&amp; 'Shotokan Cup'!B62,"")</f>
        <v/>
      </c>
      <c r="C60" s="8" t="str">
        <f>IF('Shotokan Cup'!B62&lt;&gt;"",'Shotokan Cup'!C62,"")</f>
        <v/>
      </c>
      <c r="D60" s="9" t="str">
        <f>IF('Shotokan Cup'!C62&lt;&gt;"",'Shotokan Cup'!D62,"")</f>
        <v/>
      </c>
      <c r="E60" s="28" t="str">
        <f>IF('Shotokan Cup'!E62&lt;&gt;"",VLOOKUP('Shotokan Cup'!E62,Parameter!$C$2:$D$8,2,FALSE),"")</f>
        <v/>
      </c>
      <c r="F60" s="8" t="str">
        <f>IF('Shotokan Cup'!F62="Ja","X","")</f>
        <v/>
      </c>
      <c r="G60" s="8" t="str">
        <f>IF('Shotokan Cup'!G62="Jiyu","X","")</f>
        <v/>
      </c>
      <c r="H60" s="8" t="str">
        <f>IF('Shotokan Cup'!G62="Kihon Ippon","X","")</f>
        <v/>
      </c>
      <c r="I60" s="8" t="str">
        <f>IF(LEN('Shotokan Cup'!H62)&gt;4,"Kata Team "&amp;Dojo&amp;" "&amp;RIGHT('Shotokan Cup'!H62,2),"")</f>
        <v/>
      </c>
      <c r="J60" s="8" t="str">
        <f>IF(LEN('Shotokan Cup'!I62)&gt;4,"Kumite Team "&amp;Dojo&amp;" "&amp;RIGHT('Shotokan Cup'!I62,2),"")</f>
        <v/>
      </c>
      <c r="K60">
        <f t="shared" si="0"/>
        <v>0</v>
      </c>
      <c r="L60">
        <f t="shared" si="1"/>
        <v>0</v>
      </c>
      <c r="M60">
        <f t="shared" si="2"/>
        <v>0</v>
      </c>
    </row>
    <row r="61" spans="1:13">
      <c r="A61" s="8" t="str">
        <f>IF('Shotokan Cup'!A63&lt;&gt;"",Dojo,"")</f>
        <v/>
      </c>
      <c r="B61" s="8" t="str">
        <f>IF('Shotokan Cup'!A63&lt;&gt;"",'Shotokan Cup'!A63&amp;" "&amp; 'Shotokan Cup'!B63,"")</f>
        <v/>
      </c>
      <c r="C61" s="8" t="str">
        <f>IF('Shotokan Cup'!B63&lt;&gt;"",'Shotokan Cup'!C63,"")</f>
        <v/>
      </c>
      <c r="D61" s="9" t="str">
        <f>IF('Shotokan Cup'!C63&lt;&gt;"",'Shotokan Cup'!D63,"")</f>
        <v/>
      </c>
      <c r="E61" s="28" t="str">
        <f>IF('Shotokan Cup'!E63&lt;&gt;"",VLOOKUP('Shotokan Cup'!E63,Parameter!$C$2:$D$8,2,FALSE),"")</f>
        <v/>
      </c>
      <c r="F61" s="8" t="str">
        <f>IF('Shotokan Cup'!F63="Ja","X","")</f>
        <v/>
      </c>
      <c r="G61" s="8" t="str">
        <f>IF('Shotokan Cup'!G63="Jiyu","X","")</f>
        <v/>
      </c>
      <c r="H61" s="8" t="str">
        <f>IF('Shotokan Cup'!G63="Kihon Ippon","X","")</f>
        <v/>
      </c>
      <c r="I61" s="8" t="str">
        <f>IF(LEN('Shotokan Cup'!H63)&gt;4,"Kata Team "&amp;Dojo&amp;" "&amp;RIGHT('Shotokan Cup'!H63,2),"")</f>
        <v/>
      </c>
      <c r="J61" s="8" t="str">
        <f>IF(LEN('Shotokan Cup'!I63)&gt;4,"Kumite Team "&amp;Dojo&amp;" "&amp;RIGHT('Shotokan Cup'!I63,2),"")</f>
        <v/>
      </c>
      <c r="K61">
        <f t="shared" si="0"/>
        <v>0</v>
      </c>
      <c r="L61">
        <f t="shared" si="1"/>
        <v>0</v>
      </c>
      <c r="M61">
        <f t="shared" si="2"/>
        <v>0</v>
      </c>
    </row>
    <row r="62" spans="1:13">
      <c r="A62" s="8" t="str">
        <f>IF('Shotokan Cup'!A64&lt;&gt;"",Dojo,"")</f>
        <v/>
      </c>
      <c r="B62" s="8" t="str">
        <f>IF('Shotokan Cup'!A64&lt;&gt;"",'Shotokan Cup'!A64&amp;" "&amp; 'Shotokan Cup'!B64,"")</f>
        <v/>
      </c>
      <c r="C62" s="8" t="str">
        <f>IF('Shotokan Cup'!B64&lt;&gt;"",'Shotokan Cup'!C64,"")</f>
        <v/>
      </c>
      <c r="D62" s="9" t="str">
        <f>IF('Shotokan Cup'!C64&lt;&gt;"",'Shotokan Cup'!D64,"")</f>
        <v/>
      </c>
      <c r="E62" s="28" t="str">
        <f>IF('Shotokan Cup'!E64&lt;&gt;"",VLOOKUP('Shotokan Cup'!E64,Parameter!$C$2:$D$8,2,FALSE),"")</f>
        <v/>
      </c>
      <c r="F62" s="8" t="str">
        <f>IF('Shotokan Cup'!F64="Ja","X","")</f>
        <v/>
      </c>
      <c r="G62" s="8" t="str">
        <f>IF('Shotokan Cup'!G64="Jiyu","X","")</f>
        <v/>
      </c>
      <c r="H62" s="8" t="str">
        <f>IF('Shotokan Cup'!G64="Kihon Ippon","X","")</f>
        <v/>
      </c>
      <c r="I62" s="8" t="str">
        <f>IF(LEN('Shotokan Cup'!H64)&gt;4,"Kata Team "&amp;Dojo&amp;" "&amp;RIGHT('Shotokan Cup'!H64,2),"")</f>
        <v/>
      </c>
      <c r="J62" s="8" t="str">
        <f>IF(LEN('Shotokan Cup'!I64)&gt;4,"Kumite Team "&amp;Dojo&amp;" "&amp;RIGHT('Shotokan Cup'!I64,2),"")</f>
        <v/>
      </c>
      <c r="K62">
        <f t="shared" si="0"/>
        <v>0</v>
      </c>
      <c r="L62">
        <f t="shared" si="1"/>
        <v>0</v>
      </c>
      <c r="M62">
        <f t="shared" si="2"/>
        <v>0</v>
      </c>
    </row>
    <row r="63" spans="1:13">
      <c r="A63" s="8" t="str">
        <f>IF('Shotokan Cup'!A65&lt;&gt;"",Dojo,"")</f>
        <v/>
      </c>
      <c r="B63" s="8" t="str">
        <f>IF('Shotokan Cup'!A65&lt;&gt;"",'Shotokan Cup'!A65&amp;" "&amp; 'Shotokan Cup'!B65,"")</f>
        <v/>
      </c>
      <c r="C63" s="8" t="str">
        <f>IF('Shotokan Cup'!B65&lt;&gt;"",'Shotokan Cup'!C65,"")</f>
        <v/>
      </c>
      <c r="D63" s="9" t="str">
        <f>IF('Shotokan Cup'!C65&lt;&gt;"",'Shotokan Cup'!D65,"")</f>
        <v/>
      </c>
      <c r="E63" s="28" t="str">
        <f>IF('Shotokan Cup'!E65&lt;&gt;"",VLOOKUP('Shotokan Cup'!E65,Parameter!$C$2:$D$8,2,FALSE),"")</f>
        <v/>
      </c>
      <c r="F63" s="8" t="str">
        <f>IF('Shotokan Cup'!F65="Ja","X","")</f>
        <v/>
      </c>
      <c r="G63" s="8" t="str">
        <f>IF('Shotokan Cup'!G65="Jiyu","X","")</f>
        <v/>
      </c>
      <c r="H63" s="8" t="str">
        <f>IF('Shotokan Cup'!G65="Kihon Ippon","X","")</f>
        <v/>
      </c>
      <c r="I63" s="8" t="str">
        <f>IF(LEN('Shotokan Cup'!H65)&gt;4,"Kata Team "&amp;Dojo&amp;" "&amp;RIGHT('Shotokan Cup'!H65,2),"")</f>
        <v/>
      </c>
      <c r="J63" s="8" t="str">
        <f>IF(LEN('Shotokan Cup'!I65)&gt;4,"Kumite Team "&amp;Dojo&amp;" "&amp;RIGHT('Shotokan Cup'!I65,2),"")</f>
        <v/>
      </c>
      <c r="K63">
        <f t="shared" si="0"/>
        <v>0</v>
      </c>
      <c r="L63">
        <f t="shared" si="1"/>
        <v>0</v>
      </c>
      <c r="M63">
        <f t="shared" si="2"/>
        <v>0</v>
      </c>
    </row>
    <row r="64" spans="1:13">
      <c r="A64" s="8" t="str">
        <f>IF('Shotokan Cup'!A66&lt;&gt;"",Dojo,"")</f>
        <v/>
      </c>
      <c r="B64" s="8" t="str">
        <f>IF('Shotokan Cup'!A66&lt;&gt;"",'Shotokan Cup'!A66&amp;" "&amp; 'Shotokan Cup'!B66,"")</f>
        <v/>
      </c>
      <c r="C64" s="8" t="str">
        <f>IF('Shotokan Cup'!B66&lt;&gt;"",'Shotokan Cup'!C66,"")</f>
        <v/>
      </c>
      <c r="D64" s="9" t="str">
        <f>IF('Shotokan Cup'!C66&lt;&gt;"",'Shotokan Cup'!D66,"")</f>
        <v/>
      </c>
      <c r="E64" s="28" t="str">
        <f>IF('Shotokan Cup'!E66&lt;&gt;"",VLOOKUP('Shotokan Cup'!E66,Parameter!$C$2:$D$8,2,FALSE),"")</f>
        <v/>
      </c>
      <c r="F64" s="8" t="str">
        <f>IF('Shotokan Cup'!F66="Ja","X","")</f>
        <v/>
      </c>
      <c r="G64" s="8" t="str">
        <f>IF('Shotokan Cup'!G66="Jiyu","X","")</f>
        <v/>
      </c>
      <c r="H64" s="8" t="str">
        <f>IF('Shotokan Cup'!G66="Kihon Ippon","X","")</f>
        <v/>
      </c>
      <c r="I64" s="8" t="str">
        <f>IF(LEN('Shotokan Cup'!H66)&gt;4,"Kata Team "&amp;Dojo&amp;" "&amp;RIGHT('Shotokan Cup'!H66,2),"")</f>
        <v/>
      </c>
      <c r="J64" s="8" t="str">
        <f>IF(LEN('Shotokan Cup'!I66)&gt;4,"Kumite Team "&amp;Dojo&amp;" "&amp;RIGHT('Shotokan Cup'!I66,2),"")</f>
        <v/>
      </c>
      <c r="K64">
        <f t="shared" si="0"/>
        <v>0</v>
      </c>
      <c r="L64">
        <f t="shared" si="1"/>
        <v>0</v>
      </c>
      <c r="M64">
        <f t="shared" si="2"/>
        <v>0</v>
      </c>
    </row>
    <row r="65" spans="1:13">
      <c r="A65" s="8" t="str">
        <f>IF('Shotokan Cup'!A67&lt;&gt;"",Dojo,"")</f>
        <v/>
      </c>
      <c r="B65" s="8" t="str">
        <f>IF('Shotokan Cup'!A67&lt;&gt;"",'Shotokan Cup'!A67&amp;" "&amp; 'Shotokan Cup'!B67,"")</f>
        <v/>
      </c>
      <c r="C65" s="8" t="str">
        <f>IF('Shotokan Cup'!B67&lt;&gt;"",'Shotokan Cup'!C67,"")</f>
        <v/>
      </c>
      <c r="D65" s="9" t="str">
        <f>IF('Shotokan Cup'!C67&lt;&gt;"",'Shotokan Cup'!D67,"")</f>
        <v/>
      </c>
      <c r="E65" s="28" t="str">
        <f>IF('Shotokan Cup'!E67&lt;&gt;"",VLOOKUP('Shotokan Cup'!E67,Parameter!$C$2:$D$8,2,FALSE),"")</f>
        <v/>
      </c>
      <c r="F65" s="8" t="str">
        <f>IF('Shotokan Cup'!F67="Ja","X","")</f>
        <v/>
      </c>
      <c r="G65" s="8" t="str">
        <f>IF('Shotokan Cup'!G67="Jiyu","X","")</f>
        <v/>
      </c>
      <c r="H65" s="8" t="str">
        <f>IF('Shotokan Cup'!G67="Kihon Ippon","X","")</f>
        <v/>
      </c>
      <c r="I65" s="8" t="str">
        <f>IF(LEN('Shotokan Cup'!H67)&gt;4,"Kata Team "&amp;Dojo&amp;" "&amp;RIGHT('Shotokan Cup'!H67,2),"")</f>
        <v/>
      </c>
      <c r="J65" s="8" t="str">
        <f>IF(LEN('Shotokan Cup'!I67)&gt;4,"Kumite Team "&amp;Dojo&amp;" "&amp;RIGHT('Shotokan Cup'!I67,2),"")</f>
        <v/>
      </c>
      <c r="K65">
        <f t="shared" si="0"/>
        <v>0</v>
      </c>
      <c r="L65">
        <f t="shared" si="1"/>
        <v>0</v>
      </c>
      <c r="M65">
        <f t="shared" si="2"/>
        <v>0</v>
      </c>
    </row>
    <row r="66" spans="1:13">
      <c r="A66" s="8" t="str">
        <f>IF('Shotokan Cup'!A68&lt;&gt;"",Dojo,"")</f>
        <v/>
      </c>
      <c r="B66" s="8" t="str">
        <f>IF('Shotokan Cup'!A68&lt;&gt;"",'Shotokan Cup'!A68&amp;" "&amp; 'Shotokan Cup'!B68,"")</f>
        <v/>
      </c>
      <c r="C66" s="8" t="str">
        <f>IF('Shotokan Cup'!B68&lt;&gt;"",'Shotokan Cup'!C68,"")</f>
        <v/>
      </c>
      <c r="D66" s="9" t="str">
        <f>IF('Shotokan Cup'!C68&lt;&gt;"",'Shotokan Cup'!D68,"")</f>
        <v/>
      </c>
      <c r="E66" s="28" t="str">
        <f>IF('Shotokan Cup'!E68&lt;&gt;"",VLOOKUP('Shotokan Cup'!E68,Parameter!$C$2:$D$8,2,FALSE),"")</f>
        <v/>
      </c>
      <c r="F66" s="8" t="str">
        <f>IF('Shotokan Cup'!F68="Ja","X","")</f>
        <v/>
      </c>
      <c r="G66" s="8" t="str">
        <f>IF('Shotokan Cup'!G68="Jiyu","X","")</f>
        <v/>
      </c>
      <c r="H66" s="8" t="str">
        <f>IF('Shotokan Cup'!G68="Kihon Ippon","X","")</f>
        <v/>
      </c>
      <c r="I66" s="8" t="str">
        <f>IF(LEN('Shotokan Cup'!H68)&gt;4,"Kata Team "&amp;Dojo&amp;" "&amp;RIGHT('Shotokan Cup'!H68,2),"")</f>
        <v/>
      </c>
      <c r="J66" s="8" t="str">
        <f>IF(LEN('Shotokan Cup'!I68)&gt;4,"Kumite Team "&amp;Dojo&amp;" "&amp;RIGHT('Shotokan Cup'!I68,2),"")</f>
        <v/>
      </c>
      <c r="K66">
        <f t="shared" si="0"/>
        <v>0</v>
      </c>
      <c r="L66">
        <f t="shared" si="1"/>
        <v>0</v>
      </c>
      <c r="M66">
        <f t="shared" si="2"/>
        <v>0</v>
      </c>
    </row>
    <row r="67" spans="1:13">
      <c r="A67" s="8" t="str">
        <f>IF('Shotokan Cup'!A69&lt;&gt;"",Dojo,"")</f>
        <v/>
      </c>
      <c r="B67" s="8" t="str">
        <f>IF('Shotokan Cup'!A69&lt;&gt;"",'Shotokan Cup'!A69&amp;" "&amp; 'Shotokan Cup'!B69,"")</f>
        <v/>
      </c>
      <c r="C67" s="8" t="str">
        <f>IF('Shotokan Cup'!B69&lt;&gt;"",'Shotokan Cup'!C69,"")</f>
        <v/>
      </c>
      <c r="D67" s="9" t="str">
        <f>IF('Shotokan Cup'!C69&lt;&gt;"",'Shotokan Cup'!D69,"")</f>
        <v/>
      </c>
      <c r="E67" s="28" t="str">
        <f>IF('Shotokan Cup'!E69&lt;&gt;"",VLOOKUP('Shotokan Cup'!E69,Parameter!$C$2:$D$8,2,FALSE),"")</f>
        <v/>
      </c>
      <c r="F67" s="8" t="str">
        <f>IF('Shotokan Cup'!F69="Ja","X","")</f>
        <v/>
      </c>
      <c r="G67" s="8" t="str">
        <f>IF('Shotokan Cup'!G69="Jiyu","X","")</f>
        <v/>
      </c>
      <c r="H67" s="8" t="str">
        <f>IF('Shotokan Cup'!G69="Kihon Ippon","X","")</f>
        <v/>
      </c>
      <c r="I67" s="8" t="str">
        <f>IF(LEN('Shotokan Cup'!H69)&gt;4,"Kata Team "&amp;Dojo&amp;" "&amp;RIGHT('Shotokan Cup'!H69,2),"")</f>
        <v/>
      </c>
      <c r="J67" s="8" t="str">
        <f>IF(LEN('Shotokan Cup'!I69)&gt;4,"Kumite Team "&amp;Dojo&amp;" "&amp;RIGHT('Shotokan Cup'!I69,2),"")</f>
        <v/>
      </c>
      <c r="K67">
        <f t="shared" ref="K67:K101" si="3">IF(LEN(F67)+LEN(G67)+LEN(H67)&gt;0,25,0)</f>
        <v>0</v>
      </c>
      <c r="L67">
        <f t="shared" ref="L67:L101" si="4">IF(LEN(I67)&gt;0,10,0)</f>
        <v>0</v>
      </c>
      <c r="M67">
        <f t="shared" ref="M67:M101" si="5">IF(LEN(J67)&gt;0,10,0)</f>
        <v>0</v>
      </c>
    </row>
    <row r="68" spans="1:13">
      <c r="A68" s="8" t="str">
        <f>IF('Shotokan Cup'!A70&lt;&gt;"",Dojo,"")</f>
        <v/>
      </c>
      <c r="B68" s="8" t="str">
        <f>IF('Shotokan Cup'!A70&lt;&gt;"",'Shotokan Cup'!A70&amp;" "&amp; 'Shotokan Cup'!B70,"")</f>
        <v/>
      </c>
      <c r="C68" s="8" t="str">
        <f>IF('Shotokan Cup'!B70&lt;&gt;"",'Shotokan Cup'!C70,"")</f>
        <v/>
      </c>
      <c r="D68" s="9" t="str">
        <f>IF('Shotokan Cup'!C70&lt;&gt;"",'Shotokan Cup'!D70,"")</f>
        <v/>
      </c>
      <c r="E68" s="28" t="str">
        <f>IF('Shotokan Cup'!E70&lt;&gt;"",VLOOKUP('Shotokan Cup'!E70,Parameter!$C$2:$D$8,2,FALSE),"")</f>
        <v/>
      </c>
      <c r="F68" s="8" t="str">
        <f>IF('Shotokan Cup'!F70="Ja","X","")</f>
        <v/>
      </c>
      <c r="G68" s="8" t="str">
        <f>IF('Shotokan Cup'!G70="Jiyu","X","")</f>
        <v/>
      </c>
      <c r="H68" s="8" t="str">
        <f>IF('Shotokan Cup'!G70="Kihon Ippon","X","")</f>
        <v/>
      </c>
      <c r="I68" s="8" t="str">
        <f>IF(LEN('Shotokan Cup'!H70)&gt;4,"Kata Team "&amp;Dojo&amp;" "&amp;RIGHT('Shotokan Cup'!H70,2),"")</f>
        <v/>
      </c>
      <c r="J68" s="8" t="str">
        <f>IF(LEN('Shotokan Cup'!I70)&gt;4,"Kumite Team "&amp;Dojo&amp;" "&amp;RIGHT('Shotokan Cup'!I70,2),"")</f>
        <v/>
      </c>
      <c r="K68">
        <f t="shared" si="3"/>
        <v>0</v>
      </c>
      <c r="L68">
        <f t="shared" si="4"/>
        <v>0</v>
      </c>
      <c r="M68">
        <f t="shared" si="5"/>
        <v>0</v>
      </c>
    </row>
    <row r="69" spans="1:13">
      <c r="A69" s="8" t="str">
        <f>IF('Shotokan Cup'!A71&lt;&gt;"",Dojo,"")</f>
        <v/>
      </c>
      <c r="B69" s="8" t="str">
        <f>IF('Shotokan Cup'!A71&lt;&gt;"",'Shotokan Cup'!A71&amp;" "&amp; 'Shotokan Cup'!B71,"")</f>
        <v/>
      </c>
      <c r="C69" s="8" t="str">
        <f>IF('Shotokan Cup'!B71&lt;&gt;"",'Shotokan Cup'!C71,"")</f>
        <v/>
      </c>
      <c r="D69" s="9" t="str">
        <f>IF('Shotokan Cup'!C71&lt;&gt;"",'Shotokan Cup'!D71,"")</f>
        <v/>
      </c>
      <c r="E69" s="28" t="str">
        <f>IF('Shotokan Cup'!E71&lt;&gt;"",VLOOKUP('Shotokan Cup'!E71,Parameter!$C$2:$D$8,2,FALSE),"")</f>
        <v/>
      </c>
      <c r="F69" s="8" t="str">
        <f>IF('Shotokan Cup'!F71="Ja","X","")</f>
        <v/>
      </c>
      <c r="G69" s="8" t="str">
        <f>IF('Shotokan Cup'!G71="Jiyu","X","")</f>
        <v/>
      </c>
      <c r="H69" s="8" t="str">
        <f>IF('Shotokan Cup'!G71="Kihon Ippon","X","")</f>
        <v/>
      </c>
      <c r="I69" s="8" t="str">
        <f>IF(LEN('Shotokan Cup'!H71)&gt;4,"Kata Team "&amp;Dojo&amp;" "&amp;RIGHT('Shotokan Cup'!H71,2),"")</f>
        <v/>
      </c>
      <c r="J69" s="8" t="str">
        <f>IF(LEN('Shotokan Cup'!I71)&gt;4,"Kumite Team "&amp;Dojo&amp;" "&amp;RIGHT('Shotokan Cup'!I71,2),"")</f>
        <v/>
      </c>
      <c r="K69">
        <f t="shared" si="3"/>
        <v>0</v>
      </c>
      <c r="L69">
        <f t="shared" si="4"/>
        <v>0</v>
      </c>
      <c r="M69">
        <f t="shared" si="5"/>
        <v>0</v>
      </c>
    </row>
    <row r="70" spans="1:13">
      <c r="A70" s="8" t="str">
        <f>IF('Shotokan Cup'!A72&lt;&gt;"",Dojo,"")</f>
        <v/>
      </c>
      <c r="B70" s="8" t="str">
        <f>IF('Shotokan Cup'!A72&lt;&gt;"",'Shotokan Cup'!A72&amp;" "&amp; 'Shotokan Cup'!B72,"")</f>
        <v/>
      </c>
      <c r="C70" s="8" t="str">
        <f>IF('Shotokan Cup'!B72&lt;&gt;"",'Shotokan Cup'!C72,"")</f>
        <v/>
      </c>
      <c r="D70" s="9" t="str">
        <f>IF('Shotokan Cup'!C72&lt;&gt;"",'Shotokan Cup'!D72,"")</f>
        <v/>
      </c>
      <c r="E70" s="28" t="str">
        <f>IF('Shotokan Cup'!E72&lt;&gt;"",VLOOKUP('Shotokan Cup'!E72,Parameter!$C$2:$D$8,2,FALSE),"")</f>
        <v/>
      </c>
      <c r="F70" s="8" t="str">
        <f>IF('Shotokan Cup'!F72="Ja","X","")</f>
        <v/>
      </c>
      <c r="G70" s="8" t="str">
        <f>IF('Shotokan Cup'!G72="Jiyu","X","")</f>
        <v/>
      </c>
      <c r="H70" s="8" t="str">
        <f>IF('Shotokan Cup'!G72="Kihon Ippon","X","")</f>
        <v/>
      </c>
      <c r="I70" s="8" t="str">
        <f>IF(LEN('Shotokan Cup'!H72)&gt;4,"Kata Team "&amp;Dojo&amp;" "&amp;RIGHT('Shotokan Cup'!H72,2),"")</f>
        <v/>
      </c>
      <c r="J70" s="8" t="str">
        <f>IF(LEN('Shotokan Cup'!I72)&gt;4,"Kumite Team "&amp;Dojo&amp;" "&amp;RIGHT('Shotokan Cup'!I72,2),"")</f>
        <v/>
      </c>
      <c r="K70">
        <f t="shared" si="3"/>
        <v>0</v>
      </c>
      <c r="L70">
        <f t="shared" si="4"/>
        <v>0</v>
      </c>
      <c r="M70">
        <f t="shared" si="5"/>
        <v>0</v>
      </c>
    </row>
    <row r="71" spans="1:13">
      <c r="A71" s="8" t="str">
        <f>IF('Shotokan Cup'!A73&lt;&gt;"",Dojo,"")</f>
        <v/>
      </c>
      <c r="B71" s="8" t="str">
        <f>IF('Shotokan Cup'!A73&lt;&gt;"",'Shotokan Cup'!A73&amp;" "&amp; 'Shotokan Cup'!B73,"")</f>
        <v/>
      </c>
      <c r="C71" s="8" t="str">
        <f>IF('Shotokan Cup'!B73&lt;&gt;"",'Shotokan Cup'!C73,"")</f>
        <v/>
      </c>
      <c r="D71" s="9" t="str">
        <f>IF('Shotokan Cup'!C73&lt;&gt;"",'Shotokan Cup'!D73,"")</f>
        <v/>
      </c>
      <c r="E71" s="28" t="str">
        <f>IF('Shotokan Cup'!E73&lt;&gt;"",VLOOKUP('Shotokan Cup'!E73,Parameter!$C$2:$D$8,2,FALSE),"")</f>
        <v/>
      </c>
      <c r="F71" s="8" t="str">
        <f>IF('Shotokan Cup'!F73="Ja","X","")</f>
        <v/>
      </c>
      <c r="G71" s="8" t="str">
        <f>IF('Shotokan Cup'!G73="Jiyu","X","")</f>
        <v/>
      </c>
      <c r="H71" s="8" t="str">
        <f>IF('Shotokan Cup'!G73="Kihon Ippon","X","")</f>
        <v/>
      </c>
      <c r="I71" s="8" t="str">
        <f>IF(LEN('Shotokan Cup'!H73)&gt;4,"Kata Team "&amp;Dojo&amp;" "&amp;RIGHT('Shotokan Cup'!H73,2),"")</f>
        <v/>
      </c>
      <c r="J71" s="8" t="str">
        <f>IF(LEN('Shotokan Cup'!I73)&gt;4,"Kumite Team "&amp;Dojo&amp;" "&amp;RIGHT('Shotokan Cup'!I73,2),"")</f>
        <v/>
      </c>
      <c r="K71">
        <f t="shared" si="3"/>
        <v>0</v>
      </c>
      <c r="L71">
        <f t="shared" si="4"/>
        <v>0</v>
      </c>
      <c r="M71">
        <f t="shared" si="5"/>
        <v>0</v>
      </c>
    </row>
    <row r="72" spans="1:13">
      <c r="A72" s="8" t="str">
        <f>IF('Shotokan Cup'!A74&lt;&gt;"",Dojo,"")</f>
        <v/>
      </c>
      <c r="B72" s="8" t="str">
        <f>IF('Shotokan Cup'!A74&lt;&gt;"",'Shotokan Cup'!A74&amp;" "&amp; 'Shotokan Cup'!B74,"")</f>
        <v/>
      </c>
      <c r="C72" s="8" t="str">
        <f>IF('Shotokan Cup'!B74&lt;&gt;"",'Shotokan Cup'!C74,"")</f>
        <v/>
      </c>
      <c r="D72" s="9" t="str">
        <f>IF('Shotokan Cup'!C74&lt;&gt;"",'Shotokan Cup'!D74,"")</f>
        <v/>
      </c>
      <c r="E72" s="28" t="str">
        <f>IF('Shotokan Cup'!E74&lt;&gt;"",VLOOKUP('Shotokan Cup'!E74,Parameter!$C$2:$D$8,2,FALSE),"")</f>
        <v/>
      </c>
      <c r="F72" s="8" t="str">
        <f>IF('Shotokan Cup'!F74="Ja","X","")</f>
        <v/>
      </c>
      <c r="G72" s="8" t="str">
        <f>IF('Shotokan Cup'!G74="Jiyu","X","")</f>
        <v/>
      </c>
      <c r="H72" s="8" t="str">
        <f>IF('Shotokan Cup'!G74="Kihon Ippon","X","")</f>
        <v/>
      </c>
      <c r="I72" s="8" t="str">
        <f>IF(LEN('Shotokan Cup'!H74)&gt;4,"Kata Team "&amp;Dojo&amp;" "&amp;RIGHT('Shotokan Cup'!H74,2),"")</f>
        <v/>
      </c>
      <c r="J72" s="8" t="str">
        <f>IF(LEN('Shotokan Cup'!I74)&gt;4,"Kumite Team "&amp;Dojo&amp;" "&amp;RIGHT('Shotokan Cup'!I74,2),"")</f>
        <v/>
      </c>
      <c r="K72">
        <f t="shared" si="3"/>
        <v>0</v>
      </c>
      <c r="L72">
        <f t="shared" si="4"/>
        <v>0</v>
      </c>
      <c r="M72">
        <f t="shared" si="5"/>
        <v>0</v>
      </c>
    </row>
    <row r="73" spans="1:13">
      <c r="A73" s="8" t="str">
        <f>IF('Shotokan Cup'!A75&lt;&gt;"",Dojo,"")</f>
        <v/>
      </c>
      <c r="B73" s="8" t="str">
        <f>IF('Shotokan Cup'!A75&lt;&gt;"",'Shotokan Cup'!A75&amp;" "&amp; 'Shotokan Cup'!B75,"")</f>
        <v/>
      </c>
      <c r="C73" s="8" t="str">
        <f>IF('Shotokan Cup'!B75&lt;&gt;"",'Shotokan Cup'!C75,"")</f>
        <v/>
      </c>
      <c r="D73" s="9" t="str">
        <f>IF('Shotokan Cup'!C75&lt;&gt;"",'Shotokan Cup'!D75,"")</f>
        <v/>
      </c>
      <c r="E73" s="28" t="str">
        <f>IF('Shotokan Cup'!E75&lt;&gt;"",VLOOKUP('Shotokan Cup'!E75,Parameter!$C$2:$D$8,2,FALSE),"")</f>
        <v/>
      </c>
      <c r="F73" s="8" t="str">
        <f>IF('Shotokan Cup'!F75="Ja","X","")</f>
        <v/>
      </c>
      <c r="G73" s="8" t="str">
        <f>IF('Shotokan Cup'!G75="Jiyu","X","")</f>
        <v/>
      </c>
      <c r="H73" s="8" t="str">
        <f>IF('Shotokan Cup'!G75="Kihon Ippon","X","")</f>
        <v/>
      </c>
      <c r="I73" s="8" t="str">
        <f>IF(LEN('Shotokan Cup'!H75)&gt;4,"Kata Team "&amp;Dojo&amp;" "&amp;RIGHT('Shotokan Cup'!H75,2),"")</f>
        <v/>
      </c>
      <c r="J73" s="8" t="str">
        <f>IF(LEN('Shotokan Cup'!I75)&gt;4,"Kumite Team "&amp;Dojo&amp;" "&amp;RIGHT('Shotokan Cup'!I75,2),"")</f>
        <v/>
      </c>
      <c r="K73">
        <f t="shared" si="3"/>
        <v>0</v>
      </c>
      <c r="L73">
        <f t="shared" si="4"/>
        <v>0</v>
      </c>
      <c r="M73">
        <f t="shared" si="5"/>
        <v>0</v>
      </c>
    </row>
    <row r="74" spans="1:13">
      <c r="A74" s="8" t="str">
        <f>IF('Shotokan Cup'!A76&lt;&gt;"",Dojo,"")</f>
        <v/>
      </c>
      <c r="B74" s="8" t="str">
        <f>IF('Shotokan Cup'!A76&lt;&gt;"",'Shotokan Cup'!A76&amp;" "&amp; 'Shotokan Cup'!B76,"")</f>
        <v/>
      </c>
      <c r="C74" s="8" t="str">
        <f>IF('Shotokan Cup'!B76&lt;&gt;"",'Shotokan Cup'!C76,"")</f>
        <v/>
      </c>
      <c r="D74" s="9" t="str">
        <f>IF('Shotokan Cup'!C76&lt;&gt;"",'Shotokan Cup'!D76,"")</f>
        <v/>
      </c>
      <c r="E74" s="28" t="str">
        <f>IF('Shotokan Cup'!E76&lt;&gt;"",VLOOKUP('Shotokan Cup'!E76,Parameter!$C$2:$D$8,2,FALSE),"")</f>
        <v/>
      </c>
      <c r="F74" s="8" t="str">
        <f>IF('Shotokan Cup'!F76="Ja","X","")</f>
        <v/>
      </c>
      <c r="G74" s="8" t="str">
        <f>IF('Shotokan Cup'!G76="Jiyu","X","")</f>
        <v/>
      </c>
      <c r="H74" s="8" t="str">
        <f>IF('Shotokan Cup'!G76="Kihon Ippon","X","")</f>
        <v/>
      </c>
      <c r="I74" s="8" t="str">
        <f>IF(LEN('Shotokan Cup'!H76)&gt;4,"Kata Team "&amp;Dojo&amp;" "&amp;RIGHT('Shotokan Cup'!H76,2),"")</f>
        <v/>
      </c>
      <c r="J74" s="8" t="str">
        <f>IF(LEN('Shotokan Cup'!I76)&gt;4,"Kumite Team "&amp;Dojo&amp;" "&amp;RIGHT('Shotokan Cup'!I76,2),"")</f>
        <v/>
      </c>
      <c r="K74">
        <f t="shared" si="3"/>
        <v>0</v>
      </c>
      <c r="L74">
        <f t="shared" si="4"/>
        <v>0</v>
      </c>
      <c r="M74">
        <f t="shared" si="5"/>
        <v>0</v>
      </c>
    </row>
    <row r="75" spans="1:13">
      <c r="A75" s="8" t="str">
        <f>IF('Shotokan Cup'!A77&lt;&gt;"",Dojo,"")</f>
        <v/>
      </c>
      <c r="B75" s="8" t="str">
        <f>IF('Shotokan Cup'!A77&lt;&gt;"",'Shotokan Cup'!A77&amp;" "&amp; 'Shotokan Cup'!B77,"")</f>
        <v/>
      </c>
      <c r="C75" s="8" t="str">
        <f>IF('Shotokan Cup'!B77&lt;&gt;"",'Shotokan Cup'!C77,"")</f>
        <v/>
      </c>
      <c r="D75" s="9" t="str">
        <f>IF('Shotokan Cup'!C77&lt;&gt;"",'Shotokan Cup'!D77,"")</f>
        <v/>
      </c>
      <c r="E75" s="28" t="str">
        <f>IF('Shotokan Cup'!E77&lt;&gt;"",VLOOKUP('Shotokan Cup'!E77,Parameter!$C$2:$D$8,2,FALSE),"")</f>
        <v/>
      </c>
      <c r="F75" s="8" t="str">
        <f>IF('Shotokan Cup'!F77="Ja","X","")</f>
        <v/>
      </c>
      <c r="G75" s="8" t="str">
        <f>IF('Shotokan Cup'!G77="Jiyu","X","")</f>
        <v/>
      </c>
      <c r="H75" s="8" t="str">
        <f>IF('Shotokan Cup'!G77="Kihon Ippon","X","")</f>
        <v/>
      </c>
      <c r="I75" s="8" t="str">
        <f>IF(LEN('Shotokan Cup'!H77)&gt;4,"Kata Team "&amp;Dojo&amp;" "&amp;RIGHT('Shotokan Cup'!H77,2),"")</f>
        <v/>
      </c>
      <c r="J75" s="8" t="str">
        <f>IF(LEN('Shotokan Cup'!I77)&gt;4,"Kumite Team "&amp;Dojo&amp;" "&amp;RIGHT('Shotokan Cup'!I77,2),"")</f>
        <v/>
      </c>
      <c r="K75">
        <f t="shared" si="3"/>
        <v>0</v>
      </c>
      <c r="L75">
        <f t="shared" si="4"/>
        <v>0</v>
      </c>
      <c r="M75">
        <f t="shared" si="5"/>
        <v>0</v>
      </c>
    </row>
    <row r="76" spans="1:13">
      <c r="A76" s="8" t="str">
        <f>IF('Shotokan Cup'!A78&lt;&gt;"",Dojo,"")</f>
        <v/>
      </c>
      <c r="B76" s="8" t="str">
        <f>IF('Shotokan Cup'!A78&lt;&gt;"",'Shotokan Cup'!A78&amp;" "&amp; 'Shotokan Cup'!B78,"")</f>
        <v/>
      </c>
      <c r="C76" s="8" t="str">
        <f>IF('Shotokan Cup'!B78&lt;&gt;"",'Shotokan Cup'!C78,"")</f>
        <v/>
      </c>
      <c r="D76" s="9" t="str">
        <f>IF('Shotokan Cup'!C78&lt;&gt;"",'Shotokan Cup'!D78,"")</f>
        <v/>
      </c>
      <c r="E76" s="28" t="str">
        <f>IF('Shotokan Cup'!E78&lt;&gt;"",VLOOKUP('Shotokan Cup'!E78,Parameter!$C$2:$D$8,2,FALSE),"")</f>
        <v/>
      </c>
      <c r="F76" s="8" t="str">
        <f>IF('Shotokan Cup'!F78="Ja","X","")</f>
        <v/>
      </c>
      <c r="G76" s="8" t="str">
        <f>IF('Shotokan Cup'!G78="Jiyu","X","")</f>
        <v/>
      </c>
      <c r="H76" s="8" t="str">
        <f>IF('Shotokan Cup'!G78="Kihon Ippon","X","")</f>
        <v/>
      </c>
      <c r="I76" s="8" t="str">
        <f>IF(LEN('Shotokan Cup'!H78)&gt;4,"Kata Team "&amp;Dojo&amp;" "&amp;RIGHT('Shotokan Cup'!H78,2),"")</f>
        <v/>
      </c>
      <c r="J76" s="8" t="str">
        <f>IF(LEN('Shotokan Cup'!I78)&gt;4,"Kumite Team "&amp;Dojo&amp;" "&amp;RIGHT('Shotokan Cup'!I78,2),"")</f>
        <v/>
      </c>
      <c r="K76">
        <f t="shared" si="3"/>
        <v>0</v>
      </c>
      <c r="L76">
        <f t="shared" si="4"/>
        <v>0</v>
      </c>
      <c r="M76">
        <f t="shared" si="5"/>
        <v>0</v>
      </c>
    </row>
    <row r="77" spans="1:13">
      <c r="A77" s="8" t="str">
        <f>IF('Shotokan Cup'!A79&lt;&gt;"",Dojo,"")</f>
        <v/>
      </c>
      <c r="B77" s="8" t="str">
        <f>IF('Shotokan Cup'!A79&lt;&gt;"",'Shotokan Cup'!A79&amp;" "&amp; 'Shotokan Cup'!B79,"")</f>
        <v/>
      </c>
      <c r="C77" s="8" t="str">
        <f>IF('Shotokan Cup'!B79&lt;&gt;"",'Shotokan Cup'!C79,"")</f>
        <v/>
      </c>
      <c r="D77" s="9" t="str">
        <f>IF('Shotokan Cup'!C79&lt;&gt;"",'Shotokan Cup'!D79,"")</f>
        <v/>
      </c>
      <c r="E77" s="28" t="str">
        <f>IF('Shotokan Cup'!E79&lt;&gt;"",VLOOKUP('Shotokan Cup'!E79,Parameter!$C$2:$D$8,2,FALSE),"")</f>
        <v/>
      </c>
      <c r="F77" s="8" t="str">
        <f>IF('Shotokan Cup'!F79="Ja","X","")</f>
        <v/>
      </c>
      <c r="G77" s="8" t="str">
        <f>IF('Shotokan Cup'!G79="Jiyu","X","")</f>
        <v/>
      </c>
      <c r="H77" s="8" t="str">
        <f>IF('Shotokan Cup'!G79="Kihon Ippon","X","")</f>
        <v/>
      </c>
      <c r="I77" s="8" t="str">
        <f>IF(LEN('Shotokan Cup'!H79)&gt;4,"Kata Team "&amp;Dojo&amp;" "&amp;RIGHT('Shotokan Cup'!H79,2),"")</f>
        <v/>
      </c>
      <c r="J77" s="8" t="str">
        <f>IF(LEN('Shotokan Cup'!I79)&gt;4,"Kumite Team "&amp;Dojo&amp;" "&amp;RIGHT('Shotokan Cup'!I79,2),"")</f>
        <v/>
      </c>
      <c r="K77">
        <f t="shared" si="3"/>
        <v>0</v>
      </c>
      <c r="L77">
        <f t="shared" si="4"/>
        <v>0</v>
      </c>
      <c r="M77">
        <f t="shared" si="5"/>
        <v>0</v>
      </c>
    </row>
    <row r="78" spans="1:13">
      <c r="A78" s="8" t="str">
        <f>IF('Shotokan Cup'!A80&lt;&gt;"",Dojo,"")</f>
        <v/>
      </c>
      <c r="B78" s="8" t="str">
        <f>IF('Shotokan Cup'!A80&lt;&gt;"",'Shotokan Cup'!A80&amp;" "&amp; 'Shotokan Cup'!B80,"")</f>
        <v/>
      </c>
      <c r="C78" s="8" t="str">
        <f>IF('Shotokan Cup'!B80&lt;&gt;"",'Shotokan Cup'!C80,"")</f>
        <v/>
      </c>
      <c r="D78" s="9" t="str">
        <f>IF('Shotokan Cup'!C80&lt;&gt;"",'Shotokan Cup'!D80,"")</f>
        <v/>
      </c>
      <c r="E78" s="28" t="str">
        <f>IF('Shotokan Cup'!E80&lt;&gt;"",VLOOKUP('Shotokan Cup'!E80,Parameter!$C$2:$D$8,2,FALSE),"")</f>
        <v/>
      </c>
      <c r="F78" s="8" t="str">
        <f>IF('Shotokan Cup'!F80="Ja","X","")</f>
        <v/>
      </c>
      <c r="G78" s="8" t="str">
        <f>IF('Shotokan Cup'!G80="Jiyu","X","")</f>
        <v/>
      </c>
      <c r="H78" s="8" t="str">
        <f>IF('Shotokan Cup'!G80="Kihon Ippon","X","")</f>
        <v/>
      </c>
      <c r="I78" s="8" t="str">
        <f>IF(LEN('Shotokan Cup'!H80)&gt;4,"Kata Team "&amp;Dojo&amp;" "&amp;RIGHT('Shotokan Cup'!H80,2),"")</f>
        <v/>
      </c>
      <c r="J78" s="8" t="str">
        <f>IF(LEN('Shotokan Cup'!I80)&gt;4,"Kumite Team "&amp;Dojo&amp;" "&amp;RIGHT('Shotokan Cup'!I80,2),"")</f>
        <v/>
      </c>
      <c r="K78">
        <f t="shared" si="3"/>
        <v>0</v>
      </c>
      <c r="L78">
        <f t="shared" si="4"/>
        <v>0</v>
      </c>
      <c r="M78">
        <f t="shared" si="5"/>
        <v>0</v>
      </c>
    </row>
    <row r="79" spans="1:13">
      <c r="A79" s="8" t="str">
        <f>IF('Shotokan Cup'!A81&lt;&gt;"",Dojo,"")</f>
        <v/>
      </c>
      <c r="B79" s="8" t="str">
        <f>IF('Shotokan Cup'!A81&lt;&gt;"",'Shotokan Cup'!A81&amp;" "&amp; 'Shotokan Cup'!B81,"")</f>
        <v/>
      </c>
      <c r="C79" s="8" t="str">
        <f>IF('Shotokan Cup'!B81&lt;&gt;"",'Shotokan Cup'!C81,"")</f>
        <v/>
      </c>
      <c r="D79" s="9" t="str">
        <f>IF('Shotokan Cup'!C81&lt;&gt;"",'Shotokan Cup'!D81,"")</f>
        <v/>
      </c>
      <c r="E79" s="28" t="str">
        <f>IF('Shotokan Cup'!E81&lt;&gt;"",VLOOKUP('Shotokan Cup'!E81,Parameter!$C$2:$D$8,2,FALSE),"")</f>
        <v/>
      </c>
      <c r="F79" s="8" t="str">
        <f>IF('Shotokan Cup'!F81="Ja","X","")</f>
        <v/>
      </c>
      <c r="G79" s="8" t="str">
        <f>IF('Shotokan Cup'!G81="Jiyu","X","")</f>
        <v/>
      </c>
      <c r="H79" s="8" t="str">
        <f>IF('Shotokan Cup'!G81="Kihon Ippon","X","")</f>
        <v/>
      </c>
      <c r="I79" s="8" t="str">
        <f>IF(LEN('Shotokan Cup'!H81)&gt;4,"Kata Team "&amp;Dojo&amp;" "&amp;RIGHT('Shotokan Cup'!H81,2),"")</f>
        <v/>
      </c>
      <c r="J79" s="8" t="str">
        <f>IF(LEN('Shotokan Cup'!I81)&gt;4,"Kumite Team "&amp;Dojo&amp;" "&amp;RIGHT('Shotokan Cup'!I81,2),"")</f>
        <v/>
      </c>
      <c r="K79">
        <f t="shared" si="3"/>
        <v>0</v>
      </c>
      <c r="L79">
        <f t="shared" si="4"/>
        <v>0</v>
      </c>
      <c r="M79">
        <f t="shared" si="5"/>
        <v>0</v>
      </c>
    </row>
    <row r="80" spans="1:13">
      <c r="A80" s="8" t="str">
        <f>IF('Shotokan Cup'!A82&lt;&gt;"",Dojo,"")</f>
        <v/>
      </c>
      <c r="B80" s="8" t="str">
        <f>IF('Shotokan Cup'!A82&lt;&gt;"",'Shotokan Cup'!A82&amp;" "&amp; 'Shotokan Cup'!B82,"")</f>
        <v/>
      </c>
      <c r="C80" s="8" t="str">
        <f>IF('Shotokan Cup'!B82&lt;&gt;"",'Shotokan Cup'!C82,"")</f>
        <v/>
      </c>
      <c r="D80" s="9" t="str">
        <f>IF('Shotokan Cup'!C82&lt;&gt;"",'Shotokan Cup'!D82,"")</f>
        <v/>
      </c>
      <c r="E80" s="28" t="str">
        <f>IF('Shotokan Cup'!E82&lt;&gt;"",VLOOKUP('Shotokan Cup'!E82,Parameter!$C$2:$D$8,2,FALSE),"")</f>
        <v/>
      </c>
      <c r="F80" s="8" t="str">
        <f>IF('Shotokan Cup'!F82="Ja","X","")</f>
        <v/>
      </c>
      <c r="G80" s="8" t="str">
        <f>IF('Shotokan Cup'!G82="Jiyu","X","")</f>
        <v/>
      </c>
      <c r="H80" s="8" t="str">
        <f>IF('Shotokan Cup'!G82="Kihon Ippon","X","")</f>
        <v/>
      </c>
      <c r="I80" s="8" t="str">
        <f>IF(LEN('Shotokan Cup'!H82)&gt;4,"Kata Team "&amp;Dojo&amp;" "&amp;RIGHT('Shotokan Cup'!H82,2),"")</f>
        <v/>
      </c>
      <c r="J80" s="8" t="str">
        <f>IF(LEN('Shotokan Cup'!I82)&gt;4,"Kumite Team "&amp;Dojo&amp;" "&amp;RIGHT('Shotokan Cup'!I82,2),"")</f>
        <v/>
      </c>
      <c r="K80">
        <f t="shared" si="3"/>
        <v>0</v>
      </c>
      <c r="L80">
        <f t="shared" si="4"/>
        <v>0</v>
      </c>
      <c r="M80">
        <f t="shared" si="5"/>
        <v>0</v>
      </c>
    </row>
    <row r="81" spans="1:13">
      <c r="A81" s="8" t="str">
        <f>IF('Shotokan Cup'!A83&lt;&gt;"",Dojo,"")</f>
        <v/>
      </c>
      <c r="B81" s="8" t="str">
        <f>IF('Shotokan Cup'!A83&lt;&gt;"",'Shotokan Cup'!A83&amp;" "&amp; 'Shotokan Cup'!B83,"")</f>
        <v/>
      </c>
      <c r="C81" s="8" t="str">
        <f>IF('Shotokan Cup'!B83&lt;&gt;"",'Shotokan Cup'!C83,"")</f>
        <v/>
      </c>
      <c r="D81" s="9" t="str">
        <f>IF('Shotokan Cup'!C83&lt;&gt;"",'Shotokan Cup'!D83,"")</f>
        <v/>
      </c>
      <c r="E81" s="28" t="str">
        <f>IF('Shotokan Cup'!E83&lt;&gt;"",VLOOKUP('Shotokan Cup'!E83,Parameter!$C$2:$D$8,2,FALSE),"")</f>
        <v/>
      </c>
      <c r="F81" s="8" t="str">
        <f>IF('Shotokan Cup'!F83="Ja","X","")</f>
        <v/>
      </c>
      <c r="G81" s="8" t="str">
        <f>IF('Shotokan Cup'!G83="Jiyu","X","")</f>
        <v/>
      </c>
      <c r="H81" s="8" t="str">
        <f>IF('Shotokan Cup'!G83="Kihon Ippon","X","")</f>
        <v/>
      </c>
      <c r="I81" s="8" t="str">
        <f>IF(LEN('Shotokan Cup'!H83)&gt;4,"Kata Team "&amp;Dojo&amp;" "&amp;RIGHT('Shotokan Cup'!H83,2),"")</f>
        <v/>
      </c>
      <c r="J81" s="8" t="str">
        <f>IF(LEN('Shotokan Cup'!I83)&gt;4,"Kumite Team "&amp;Dojo&amp;" "&amp;RIGHT('Shotokan Cup'!I83,2),"")</f>
        <v/>
      </c>
      <c r="K81">
        <f t="shared" si="3"/>
        <v>0</v>
      </c>
      <c r="L81">
        <f t="shared" si="4"/>
        <v>0</v>
      </c>
      <c r="M81">
        <f t="shared" si="5"/>
        <v>0</v>
      </c>
    </row>
    <row r="82" spans="1:13">
      <c r="A82" s="8" t="str">
        <f>IF('Shotokan Cup'!A84&lt;&gt;"",Dojo,"")</f>
        <v/>
      </c>
      <c r="B82" s="8" t="str">
        <f>IF('Shotokan Cup'!A84&lt;&gt;"",'Shotokan Cup'!A84&amp;" "&amp; 'Shotokan Cup'!B84,"")</f>
        <v/>
      </c>
      <c r="C82" s="8" t="str">
        <f>IF('Shotokan Cup'!B84&lt;&gt;"",'Shotokan Cup'!C84,"")</f>
        <v/>
      </c>
      <c r="D82" s="9" t="str">
        <f>IF('Shotokan Cup'!C84&lt;&gt;"",'Shotokan Cup'!D84,"")</f>
        <v/>
      </c>
      <c r="E82" s="28" t="str">
        <f>IF('Shotokan Cup'!E84&lt;&gt;"",VLOOKUP('Shotokan Cup'!E84,Parameter!$C$2:$D$8,2,FALSE),"")</f>
        <v/>
      </c>
      <c r="F82" s="8" t="str">
        <f>IF('Shotokan Cup'!F84="Ja","X","")</f>
        <v/>
      </c>
      <c r="G82" s="8" t="str">
        <f>IF('Shotokan Cup'!G84="Jiyu","X","")</f>
        <v/>
      </c>
      <c r="H82" s="8" t="str">
        <f>IF('Shotokan Cup'!G84="Kihon Ippon","X","")</f>
        <v/>
      </c>
      <c r="I82" s="8" t="str">
        <f>IF(LEN('Shotokan Cup'!H84)&gt;4,"Kata Team "&amp;Dojo&amp;" "&amp;RIGHT('Shotokan Cup'!H84,2),"")</f>
        <v/>
      </c>
      <c r="J82" s="8" t="str">
        <f>IF(LEN('Shotokan Cup'!I84)&gt;4,"Kumite Team "&amp;Dojo&amp;" "&amp;RIGHT('Shotokan Cup'!I84,2),"")</f>
        <v/>
      </c>
      <c r="K82">
        <f t="shared" si="3"/>
        <v>0</v>
      </c>
      <c r="L82">
        <f t="shared" si="4"/>
        <v>0</v>
      </c>
      <c r="M82">
        <f t="shared" si="5"/>
        <v>0</v>
      </c>
    </row>
    <row r="83" spans="1:13">
      <c r="A83" s="8" t="str">
        <f>IF('Shotokan Cup'!A85&lt;&gt;"",Dojo,"")</f>
        <v/>
      </c>
      <c r="B83" s="8" t="str">
        <f>IF('Shotokan Cup'!A85&lt;&gt;"",'Shotokan Cup'!A85&amp;" "&amp; 'Shotokan Cup'!B85,"")</f>
        <v/>
      </c>
      <c r="C83" s="8" t="str">
        <f>IF('Shotokan Cup'!B85&lt;&gt;"",'Shotokan Cup'!C85,"")</f>
        <v/>
      </c>
      <c r="D83" s="9" t="str">
        <f>IF('Shotokan Cup'!C85&lt;&gt;"",'Shotokan Cup'!D85,"")</f>
        <v/>
      </c>
      <c r="E83" s="28" t="str">
        <f>IF('Shotokan Cup'!E85&lt;&gt;"",VLOOKUP('Shotokan Cup'!E85,Parameter!$C$2:$D$8,2,FALSE),"")</f>
        <v/>
      </c>
      <c r="F83" s="8" t="str">
        <f>IF('Shotokan Cup'!F85="Ja","X","")</f>
        <v/>
      </c>
      <c r="G83" s="8" t="str">
        <f>IF('Shotokan Cup'!G85="Jiyu","X","")</f>
        <v/>
      </c>
      <c r="H83" s="8" t="str">
        <f>IF('Shotokan Cup'!G85="Kihon Ippon","X","")</f>
        <v/>
      </c>
      <c r="I83" s="8" t="str">
        <f>IF(LEN('Shotokan Cup'!H85)&gt;4,"Kata Team "&amp;Dojo&amp;" "&amp;RIGHT('Shotokan Cup'!H85,2),"")</f>
        <v/>
      </c>
      <c r="J83" s="8" t="str">
        <f>IF(LEN('Shotokan Cup'!I85)&gt;4,"Kumite Team "&amp;Dojo&amp;" "&amp;RIGHT('Shotokan Cup'!I85,2),"")</f>
        <v/>
      </c>
      <c r="K83">
        <f t="shared" si="3"/>
        <v>0</v>
      </c>
      <c r="L83">
        <f t="shared" si="4"/>
        <v>0</v>
      </c>
      <c r="M83">
        <f t="shared" si="5"/>
        <v>0</v>
      </c>
    </row>
    <row r="84" spans="1:13">
      <c r="A84" s="8" t="str">
        <f>IF('Shotokan Cup'!A86&lt;&gt;"",Dojo,"")</f>
        <v/>
      </c>
      <c r="B84" s="8" t="str">
        <f>IF('Shotokan Cup'!A86&lt;&gt;"",'Shotokan Cup'!A86&amp;" "&amp; 'Shotokan Cup'!B86,"")</f>
        <v/>
      </c>
      <c r="C84" s="8" t="str">
        <f>IF('Shotokan Cup'!B86&lt;&gt;"",'Shotokan Cup'!C86,"")</f>
        <v/>
      </c>
      <c r="D84" s="9" t="str">
        <f>IF('Shotokan Cup'!C86&lt;&gt;"",'Shotokan Cup'!D86,"")</f>
        <v/>
      </c>
      <c r="E84" s="28" t="str">
        <f>IF('Shotokan Cup'!E86&lt;&gt;"",VLOOKUP('Shotokan Cup'!E86,Parameter!$C$2:$D$8,2,FALSE),"")</f>
        <v/>
      </c>
      <c r="F84" s="8" t="str">
        <f>IF('Shotokan Cup'!F86="Ja","X","")</f>
        <v/>
      </c>
      <c r="G84" s="8" t="str">
        <f>IF('Shotokan Cup'!G86="Jiyu","X","")</f>
        <v/>
      </c>
      <c r="H84" s="8" t="str">
        <f>IF('Shotokan Cup'!G86="Kihon Ippon","X","")</f>
        <v/>
      </c>
      <c r="I84" s="8" t="str">
        <f>IF(LEN('Shotokan Cup'!H86)&gt;4,"Kata Team "&amp;Dojo&amp;" "&amp;RIGHT('Shotokan Cup'!H86,2),"")</f>
        <v/>
      </c>
      <c r="J84" s="8" t="str">
        <f>IF(LEN('Shotokan Cup'!I86)&gt;4,"Kumite Team "&amp;Dojo&amp;" "&amp;RIGHT('Shotokan Cup'!I86,2),"")</f>
        <v/>
      </c>
      <c r="K84">
        <f t="shared" si="3"/>
        <v>0</v>
      </c>
      <c r="L84">
        <f t="shared" si="4"/>
        <v>0</v>
      </c>
      <c r="M84">
        <f t="shared" si="5"/>
        <v>0</v>
      </c>
    </row>
    <row r="85" spans="1:13">
      <c r="A85" s="8" t="str">
        <f>IF('Shotokan Cup'!A87&lt;&gt;"",Dojo,"")</f>
        <v/>
      </c>
      <c r="B85" s="8" t="str">
        <f>IF('Shotokan Cup'!A87&lt;&gt;"",'Shotokan Cup'!A87&amp;" "&amp; 'Shotokan Cup'!B87,"")</f>
        <v/>
      </c>
      <c r="C85" s="8" t="str">
        <f>IF('Shotokan Cup'!B87&lt;&gt;"",'Shotokan Cup'!C87,"")</f>
        <v/>
      </c>
      <c r="D85" s="9" t="str">
        <f>IF('Shotokan Cup'!C87&lt;&gt;"",'Shotokan Cup'!D87,"")</f>
        <v/>
      </c>
      <c r="E85" s="28" t="str">
        <f>IF('Shotokan Cup'!E87&lt;&gt;"",VLOOKUP('Shotokan Cup'!E87,Parameter!$C$2:$D$8,2,FALSE),"")</f>
        <v/>
      </c>
      <c r="F85" s="8" t="str">
        <f>IF('Shotokan Cup'!F87="Ja","X","")</f>
        <v/>
      </c>
      <c r="G85" s="8" t="str">
        <f>IF('Shotokan Cup'!G87="Jiyu","X","")</f>
        <v/>
      </c>
      <c r="H85" s="8" t="str">
        <f>IF('Shotokan Cup'!G87="Kihon Ippon","X","")</f>
        <v/>
      </c>
      <c r="I85" s="8" t="str">
        <f>IF(LEN('Shotokan Cup'!H87)&gt;4,"Kata Team "&amp;Dojo&amp;" "&amp;RIGHT('Shotokan Cup'!H87,2),"")</f>
        <v/>
      </c>
      <c r="J85" s="8" t="str">
        <f>IF(LEN('Shotokan Cup'!I87)&gt;4,"Kumite Team "&amp;Dojo&amp;" "&amp;RIGHT('Shotokan Cup'!I87,2),"")</f>
        <v/>
      </c>
      <c r="K85">
        <f t="shared" si="3"/>
        <v>0</v>
      </c>
      <c r="L85">
        <f t="shared" si="4"/>
        <v>0</v>
      </c>
      <c r="M85">
        <f t="shared" si="5"/>
        <v>0</v>
      </c>
    </row>
    <row r="86" spans="1:13">
      <c r="A86" s="8" t="str">
        <f>IF('Shotokan Cup'!A88&lt;&gt;"",Dojo,"")</f>
        <v/>
      </c>
      <c r="B86" s="8" t="str">
        <f>IF('Shotokan Cup'!A88&lt;&gt;"",'Shotokan Cup'!A88&amp;" "&amp; 'Shotokan Cup'!B88,"")</f>
        <v/>
      </c>
      <c r="C86" s="8" t="str">
        <f>IF('Shotokan Cup'!B88&lt;&gt;"",'Shotokan Cup'!C88,"")</f>
        <v/>
      </c>
      <c r="D86" s="9" t="str">
        <f>IF('Shotokan Cup'!C88&lt;&gt;"",'Shotokan Cup'!D88,"")</f>
        <v/>
      </c>
      <c r="E86" s="28" t="str">
        <f>IF('Shotokan Cup'!E88&lt;&gt;"",VLOOKUP('Shotokan Cup'!E88,Parameter!$C$2:$D$8,2,FALSE),"")</f>
        <v/>
      </c>
      <c r="F86" s="8" t="str">
        <f>IF('Shotokan Cup'!F88="Ja","X","")</f>
        <v/>
      </c>
      <c r="G86" s="8" t="str">
        <f>IF('Shotokan Cup'!G88="Jiyu","X","")</f>
        <v/>
      </c>
      <c r="H86" s="8" t="str">
        <f>IF('Shotokan Cup'!G88="Kihon Ippon","X","")</f>
        <v/>
      </c>
      <c r="I86" s="8" t="str">
        <f>IF(LEN('Shotokan Cup'!H88)&gt;4,"Kata Team "&amp;Dojo&amp;" "&amp;RIGHT('Shotokan Cup'!H88,2),"")</f>
        <v/>
      </c>
      <c r="J86" s="8" t="str">
        <f>IF(LEN('Shotokan Cup'!I88)&gt;4,"Kumite Team "&amp;Dojo&amp;" "&amp;RIGHT('Shotokan Cup'!I88,2),"")</f>
        <v/>
      </c>
      <c r="K86">
        <f t="shared" si="3"/>
        <v>0</v>
      </c>
      <c r="L86">
        <f t="shared" si="4"/>
        <v>0</v>
      </c>
      <c r="M86">
        <f t="shared" si="5"/>
        <v>0</v>
      </c>
    </row>
    <row r="87" spans="1:13">
      <c r="A87" s="8" t="str">
        <f>IF('Shotokan Cup'!A89&lt;&gt;"",Dojo,"")</f>
        <v/>
      </c>
      <c r="B87" s="8" t="str">
        <f>IF('Shotokan Cup'!A89&lt;&gt;"",'Shotokan Cup'!A89&amp;" "&amp; 'Shotokan Cup'!B89,"")</f>
        <v/>
      </c>
      <c r="C87" s="8" t="str">
        <f>IF('Shotokan Cup'!B89&lt;&gt;"",'Shotokan Cup'!C89,"")</f>
        <v/>
      </c>
      <c r="D87" s="9" t="str">
        <f>IF('Shotokan Cup'!C89&lt;&gt;"",'Shotokan Cup'!D89,"")</f>
        <v/>
      </c>
      <c r="E87" s="28" t="str">
        <f>IF('Shotokan Cup'!E89&lt;&gt;"",VLOOKUP('Shotokan Cup'!E89,Parameter!$C$2:$D$8,2,FALSE),"")</f>
        <v/>
      </c>
      <c r="F87" s="8" t="str">
        <f>IF('Shotokan Cup'!F89="Ja","X","")</f>
        <v/>
      </c>
      <c r="G87" s="8" t="str">
        <f>IF('Shotokan Cup'!G89="Jiyu","X","")</f>
        <v/>
      </c>
      <c r="H87" s="8" t="str">
        <f>IF('Shotokan Cup'!G89="Kihon Ippon","X","")</f>
        <v/>
      </c>
      <c r="I87" s="8" t="str">
        <f>IF(LEN('Shotokan Cup'!H89)&gt;4,"Kata Team "&amp;Dojo&amp;" "&amp;RIGHT('Shotokan Cup'!H89,2),"")</f>
        <v/>
      </c>
      <c r="J87" s="8" t="str">
        <f>IF(LEN('Shotokan Cup'!I89)&gt;4,"Kumite Team "&amp;Dojo&amp;" "&amp;RIGHT('Shotokan Cup'!I89,2),"")</f>
        <v/>
      </c>
      <c r="K87">
        <f t="shared" si="3"/>
        <v>0</v>
      </c>
      <c r="L87">
        <f t="shared" si="4"/>
        <v>0</v>
      </c>
      <c r="M87">
        <f t="shared" si="5"/>
        <v>0</v>
      </c>
    </row>
    <row r="88" spans="1:13">
      <c r="A88" s="8" t="str">
        <f>IF('Shotokan Cup'!A90&lt;&gt;"",Dojo,"")</f>
        <v/>
      </c>
      <c r="B88" s="8" t="str">
        <f>IF('Shotokan Cup'!A90&lt;&gt;"",'Shotokan Cup'!A90&amp;" "&amp; 'Shotokan Cup'!B90,"")</f>
        <v/>
      </c>
      <c r="C88" s="8" t="str">
        <f>IF('Shotokan Cup'!B90&lt;&gt;"",'Shotokan Cup'!C90,"")</f>
        <v/>
      </c>
      <c r="D88" s="9" t="str">
        <f>IF('Shotokan Cup'!C90&lt;&gt;"",'Shotokan Cup'!D90,"")</f>
        <v/>
      </c>
      <c r="E88" s="28" t="str">
        <f>IF('Shotokan Cup'!E90&lt;&gt;"",VLOOKUP('Shotokan Cup'!E90,Parameter!$C$2:$D$8,2,FALSE),"")</f>
        <v/>
      </c>
      <c r="F88" s="8" t="str">
        <f>IF('Shotokan Cup'!F90="Ja","X","")</f>
        <v/>
      </c>
      <c r="G88" s="8" t="str">
        <f>IF('Shotokan Cup'!G90="Jiyu","X","")</f>
        <v/>
      </c>
      <c r="H88" s="8" t="str">
        <f>IF('Shotokan Cup'!G90="Kihon Ippon","X","")</f>
        <v/>
      </c>
      <c r="I88" s="8" t="str">
        <f>IF(LEN('Shotokan Cup'!H90)&gt;4,"Kata Team "&amp;Dojo&amp;" "&amp;RIGHT('Shotokan Cup'!H90,2),"")</f>
        <v/>
      </c>
      <c r="J88" s="8" t="str">
        <f>IF(LEN('Shotokan Cup'!I90)&gt;4,"Kumite Team "&amp;Dojo&amp;" "&amp;RIGHT('Shotokan Cup'!I90,2),"")</f>
        <v/>
      </c>
      <c r="K88">
        <f t="shared" si="3"/>
        <v>0</v>
      </c>
      <c r="L88">
        <f t="shared" si="4"/>
        <v>0</v>
      </c>
      <c r="M88">
        <f t="shared" si="5"/>
        <v>0</v>
      </c>
    </row>
    <row r="89" spans="1:13">
      <c r="A89" s="8" t="str">
        <f>IF('Shotokan Cup'!A91&lt;&gt;"",Dojo,"")</f>
        <v/>
      </c>
      <c r="B89" s="8" t="str">
        <f>IF('Shotokan Cup'!A91&lt;&gt;"",'Shotokan Cup'!A91&amp;" "&amp; 'Shotokan Cup'!B91,"")</f>
        <v/>
      </c>
      <c r="C89" s="8" t="str">
        <f>IF('Shotokan Cup'!B91&lt;&gt;"",'Shotokan Cup'!C91,"")</f>
        <v/>
      </c>
      <c r="D89" s="9" t="str">
        <f>IF('Shotokan Cup'!C91&lt;&gt;"",'Shotokan Cup'!D91,"")</f>
        <v/>
      </c>
      <c r="E89" s="28" t="str">
        <f>IF('Shotokan Cup'!E91&lt;&gt;"",VLOOKUP('Shotokan Cup'!E91,Parameter!$C$2:$D$8,2,FALSE),"")</f>
        <v/>
      </c>
      <c r="F89" s="8" t="str">
        <f>IF('Shotokan Cup'!F91="Ja","X","")</f>
        <v/>
      </c>
      <c r="G89" s="8" t="str">
        <f>IF('Shotokan Cup'!G91="Jiyu","X","")</f>
        <v/>
      </c>
      <c r="H89" s="8" t="str">
        <f>IF('Shotokan Cup'!G91="Kihon Ippon","X","")</f>
        <v/>
      </c>
      <c r="I89" s="8" t="str">
        <f>IF(LEN('Shotokan Cup'!H91)&gt;4,"Kata Team "&amp;Dojo&amp;" "&amp;RIGHT('Shotokan Cup'!H91,2),"")</f>
        <v/>
      </c>
      <c r="J89" s="8" t="str">
        <f>IF(LEN('Shotokan Cup'!I91)&gt;4,"Kumite Team "&amp;Dojo&amp;" "&amp;RIGHT('Shotokan Cup'!I91,2),"")</f>
        <v/>
      </c>
      <c r="K89">
        <f t="shared" si="3"/>
        <v>0</v>
      </c>
      <c r="L89">
        <f t="shared" si="4"/>
        <v>0</v>
      </c>
      <c r="M89">
        <f t="shared" si="5"/>
        <v>0</v>
      </c>
    </row>
    <row r="90" spans="1:13">
      <c r="A90" s="8" t="str">
        <f>IF('Shotokan Cup'!A92&lt;&gt;"",Dojo,"")</f>
        <v/>
      </c>
      <c r="B90" s="8" t="str">
        <f>IF('Shotokan Cup'!A92&lt;&gt;"",'Shotokan Cup'!A92&amp;" "&amp; 'Shotokan Cup'!B92,"")</f>
        <v/>
      </c>
      <c r="C90" s="8" t="str">
        <f>IF('Shotokan Cup'!B92&lt;&gt;"",'Shotokan Cup'!C92,"")</f>
        <v/>
      </c>
      <c r="D90" s="9" t="str">
        <f>IF('Shotokan Cup'!C92&lt;&gt;"",'Shotokan Cup'!D92,"")</f>
        <v/>
      </c>
      <c r="E90" s="28" t="str">
        <f>IF('Shotokan Cup'!E92&lt;&gt;"",VLOOKUP('Shotokan Cup'!E92,Parameter!$C$2:$D$8,2,FALSE),"")</f>
        <v/>
      </c>
      <c r="F90" s="8" t="str">
        <f>IF('Shotokan Cup'!F92="Ja","X","")</f>
        <v/>
      </c>
      <c r="G90" s="8" t="str">
        <f>IF('Shotokan Cup'!G92="Jiyu","X","")</f>
        <v/>
      </c>
      <c r="H90" s="8" t="str">
        <f>IF('Shotokan Cup'!G92="Kihon Ippon","X","")</f>
        <v/>
      </c>
      <c r="I90" s="8" t="str">
        <f>IF(LEN('Shotokan Cup'!H92)&gt;4,"Kata Team "&amp;Dojo&amp;" "&amp;RIGHT('Shotokan Cup'!H92,2),"")</f>
        <v/>
      </c>
      <c r="J90" s="8" t="str">
        <f>IF(LEN('Shotokan Cup'!I92)&gt;4,"Kumite Team "&amp;Dojo&amp;" "&amp;RIGHT('Shotokan Cup'!I92,2),"")</f>
        <v/>
      </c>
      <c r="K90">
        <f t="shared" si="3"/>
        <v>0</v>
      </c>
      <c r="L90">
        <f t="shared" si="4"/>
        <v>0</v>
      </c>
      <c r="M90">
        <f t="shared" si="5"/>
        <v>0</v>
      </c>
    </row>
    <row r="91" spans="1:13">
      <c r="A91" s="8" t="str">
        <f>IF('Shotokan Cup'!A93&lt;&gt;"",Dojo,"")</f>
        <v/>
      </c>
      <c r="B91" s="8" t="str">
        <f>IF('Shotokan Cup'!A93&lt;&gt;"",'Shotokan Cup'!A93&amp;" "&amp; 'Shotokan Cup'!B93,"")</f>
        <v/>
      </c>
      <c r="C91" s="8" t="str">
        <f>IF('Shotokan Cup'!B93&lt;&gt;"",'Shotokan Cup'!C93,"")</f>
        <v/>
      </c>
      <c r="D91" s="9" t="str">
        <f>IF('Shotokan Cup'!C93&lt;&gt;"",'Shotokan Cup'!D93,"")</f>
        <v/>
      </c>
      <c r="E91" s="28" t="str">
        <f>IF('Shotokan Cup'!E93&lt;&gt;"",VLOOKUP('Shotokan Cup'!E93,Parameter!$C$2:$D$8,2,FALSE),"")</f>
        <v/>
      </c>
      <c r="F91" s="8" t="str">
        <f>IF('Shotokan Cup'!F93="Ja","X","")</f>
        <v/>
      </c>
      <c r="G91" s="8" t="str">
        <f>IF('Shotokan Cup'!G93="Jiyu","X","")</f>
        <v/>
      </c>
      <c r="H91" s="8" t="str">
        <f>IF('Shotokan Cup'!G93="Kihon Ippon","X","")</f>
        <v/>
      </c>
      <c r="I91" s="8" t="str">
        <f>IF(LEN('Shotokan Cup'!H93)&gt;4,"Kata Team "&amp;Dojo&amp;" "&amp;RIGHT('Shotokan Cup'!H93,2),"")</f>
        <v/>
      </c>
      <c r="J91" s="8" t="str">
        <f>IF(LEN('Shotokan Cup'!I93)&gt;4,"Kumite Team "&amp;Dojo&amp;" "&amp;RIGHT('Shotokan Cup'!I93,2),"")</f>
        <v/>
      </c>
      <c r="K91">
        <f t="shared" si="3"/>
        <v>0</v>
      </c>
      <c r="L91">
        <f t="shared" si="4"/>
        <v>0</v>
      </c>
      <c r="M91">
        <f t="shared" si="5"/>
        <v>0</v>
      </c>
    </row>
    <row r="92" spans="1:13">
      <c r="A92" s="8" t="str">
        <f>IF('Shotokan Cup'!A94&lt;&gt;"",Dojo,"")</f>
        <v/>
      </c>
      <c r="B92" s="8" t="str">
        <f>IF('Shotokan Cup'!A94&lt;&gt;"",'Shotokan Cup'!A94&amp;" "&amp; 'Shotokan Cup'!B94,"")</f>
        <v/>
      </c>
      <c r="C92" s="8" t="str">
        <f>IF('Shotokan Cup'!B94&lt;&gt;"",'Shotokan Cup'!C94,"")</f>
        <v/>
      </c>
      <c r="D92" s="9" t="str">
        <f>IF('Shotokan Cup'!C94&lt;&gt;"",'Shotokan Cup'!D94,"")</f>
        <v/>
      </c>
      <c r="E92" s="28" t="str">
        <f>IF('Shotokan Cup'!E94&lt;&gt;"",VLOOKUP('Shotokan Cup'!E94,Parameter!$C$2:$D$8,2,FALSE),"")</f>
        <v/>
      </c>
      <c r="F92" s="8" t="str">
        <f>IF('Shotokan Cup'!F94="Ja","X","")</f>
        <v/>
      </c>
      <c r="G92" s="8" t="str">
        <f>IF('Shotokan Cup'!G94="Jiyu","X","")</f>
        <v/>
      </c>
      <c r="H92" s="8" t="str">
        <f>IF('Shotokan Cup'!G94="Kihon Ippon","X","")</f>
        <v/>
      </c>
      <c r="I92" s="8" t="str">
        <f>IF(LEN('Shotokan Cup'!H94)&gt;4,"Kata Team "&amp;Dojo&amp;" "&amp;RIGHT('Shotokan Cup'!H94,2),"")</f>
        <v/>
      </c>
      <c r="J92" s="8" t="str">
        <f>IF(LEN('Shotokan Cup'!I94)&gt;4,"Kumite Team "&amp;Dojo&amp;" "&amp;RIGHT('Shotokan Cup'!I94,2),"")</f>
        <v/>
      </c>
      <c r="K92">
        <f t="shared" si="3"/>
        <v>0</v>
      </c>
      <c r="L92">
        <f t="shared" si="4"/>
        <v>0</v>
      </c>
      <c r="M92">
        <f t="shared" si="5"/>
        <v>0</v>
      </c>
    </row>
    <row r="93" spans="1:13">
      <c r="A93" s="8" t="str">
        <f>IF('Shotokan Cup'!A95&lt;&gt;"",Dojo,"")</f>
        <v/>
      </c>
      <c r="B93" s="8" t="str">
        <f>IF('Shotokan Cup'!A95&lt;&gt;"",'Shotokan Cup'!A95&amp;" "&amp; 'Shotokan Cup'!B95,"")</f>
        <v/>
      </c>
      <c r="C93" s="8" t="str">
        <f>IF('Shotokan Cup'!B95&lt;&gt;"",'Shotokan Cup'!C95,"")</f>
        <v/>
      </c>
      <c r="D93" s="9" t="str">
        <f>IF('Shotokan Cup'!C95&lt;&gt;"",'Shotokan Cup'!D95,"")</f>
        <v/>
      </c>
      <c r="E93" s="28" t="str">
        <f>IF('Shotokan Cup'!E95&lt;&gt;"",VLOOKUP('Shotokan Cup'!E95,Parameter!$C$2:$D$8,2,FALSE),"")</f>
        <v/>
      </c>
      <c r="F93" s="8" t="str">
        <f>IF('Shotokan Cup'!F95="Ja","X","")</f>
        <v/>
      </c>
      <c r="G93" s="8" t="str">
        <f>IF('Shotokan Cup'!G95="Jiyu","X","")</f>
        <v/>
      </c>
      <c r="H93" s="8" t="str">
        <f>IF('Shotokan Cup'!G95="Kihon Ippon","X","")</f>
        <v/>
      </c>
      <c r="I93" s="8" t="str">
        <f>IF(LEN('Shotokan Cup'!H95)&gt;4,"Kata Team "&amp;Dojo&amp;" "&amp;RIGHT('Shotokan Cup'!H95,2),"")</f>
        <v/>
      </c>
      <c r="J93" s="8" t="str">
        <f>IF(LEN('Shotokan Cup'!I95)&gt;4,"Kumite Team "&amp;Dojo&amp;" "&amp;RIGHT('Shotokan Cup'!I95,2),"")</f>
        <v/>
      </c>
      <c r="K93">
        <f t="shared" si="3"/>
        <v>0</v>
      </c>
      <c r="L93">
        <f t="shared" si="4"/>
        <v>0</v>
      </c>
      <c r="M93">
        <f t="shared" si="5"/>
        <v>0</v>
      </c>
    </row>
    <row r="94" spans="1:13">
      <c r="A94" s="8" t="str">
        <f>IF('Shotokan Cup'!A96&lt;&gt;"",Dojo,"")</f>
        <v/>
      </c>
      <c r="B94" s="8" t="str">
        <f>IF('Shotokan Cup'!A96&lt;&gt;"",'Shotokan Cup'!A96&amp;" "&amp; 'Shotokan Cup'!B96,"")</f>
        <v/>
      </c>
      <c r="C94" s="8" t="str">
        <f>IF('Shotokan Cup'!B96&lt;&gt;"",'Shotokan Cup'!C96,"")</f>
        <v/>
      </c>
      <c r="D94" s="9" t="str">
        <f>IF('Shotokan Cup'!C96&lt;&gt;"",'Shotokan Cup'!D96,"")</f>
        <v/>
      </c>
      <c r="E94" s="28" t="str">
        <f>IF('Shotokan Cup'!E96&lt;&gt;"",VLOOKUP('Shotokan Cup'!E96,Parameter!$C$2:$D$8,2,FALSE),"")</f>
        <v/>
      </c>
      <c r="F94" s="8" t="str">
        <f>IF('Shotokan Cup'!F96="Ja","X","")</f>
        <v/>
      </c>
      <c r="G94" s="8" t="str">
        <f>IF('Shotokan Cup'!G96="Jiyu","X","")</f>
        <v/>
      </c>
      <c r="H94" s="8" t="str">
        <f>IF('Shotokan Cup'!G96="Kihon Ippon","X","")</f>
        <v/>
      </c>
      <c r="I94" s="8" t="str">
        <f>IF(LEN('Shotokan Cup'!H96)&gt;4,"Kata Team "&amp;Dojo&amp;" "&amp;RIGHT('Shotokan Cup'!H96,2),"")</f>
        <v/>
      </c>
      <c r="J94" s="8" t="str">
        <f>IF(LEN('Shotokan Cup'!I96)&gt;4,"Kumite Team "&amp;Dojo&amp;" "&amp;RIGHT('Shotokan Cup'!I96,2),"")</f>
        <v/>
      </c>
      <c r="K94">
        <f t="shared" si="3"/>
        <v>0</v>
      </c>
      <c r="L94">
        <f t="shared" si="4"/>
        <v>0</v>
      </c>
      <c r="M94">
        <f t="shared" si="5"/>
        <v>0</v>
      </c>
    </row>
    <row r="95" spans="1:13">
      <c r="A95" s="8" t="str">
        <f>IF('Shotokan Cup'!A97&lt;&gt;"",Dojo,"")</f>
        <v/>
      </c>
      <c r="B95" s="8" t="str">
        <f>IF('Shotokan Cup'!A97&lt;&gt;"",'Shotokan Cup'!A97&amp;" "&amp; 'Shotokan Cup'!B97,"")</f>
        <v/>
      </c>
      <c r="C95" s="8" t="str">
        <f>IF('Shotokan Cup'!B97&lt;&gt;"",'Shotokan Cup'!C97,"")</f>
        <v/>
      </c>
      <c r="D95" s="9" t="str">
        <f>IF('Shotokan Cup'!C97&lt;&gt;"",'Shotokan Cup'!D97,"")</f>
        <v/>
      </c>
      <c r="E95" s="28" t="str">
        <f>IF('Shotokan Cup'!E97&lt;&gt;"",VLOOKUP('Shotokan Cup'!E97,Parameter!$C$2:$D$8,2,FALSE),"")</f>
        <v/>
      </c>
      <c r="F95" s="8" t="str">
        <f>IF('Shotokan Cup'!F97="Ja","X","")</f>
        <v/>
      </c>
      <c r="G95" s="8" t="str">
        <f>IF('Shotokan Cup'!G97="Jiyu","X","")</f>
        <v/>
      </c>
      <c r="H95" s="8" t="str">
        <f>IF('Shotokan Cup'!G97="Kihon Ippon","X","")</f>
        <v/>
      </c>
      <c r="I95" s="8" t="str">
        <f>IF(LEN('Shotokan Cup'!H97)&gt;4,"Kata Team "&amp;Dojo&amp;" "&amp;RIGHT('Shotokan Cup'!H97,2),"")</f>
        <v/>
      </c>
      <c r="J95" s="8" t="str">
        <f>IF(LEN('Shotokan Cup'!I97)&gt;4,"Kumite Team "&amp;Dojo&amp;" "&amp;RIGHT('Shotokan Cup'!I97,2),"")</f>
        <v/>
      </c>
      <c r="K95">
        <f t="shared" si="3"/>
        <v>0</v>
      </c>
      <c r="L95">
        <f t="shared" si="4"/>
        <v>0</v>
      </c>
      <c r="M95">
        <f t="shared" si="5"/>
        <v>0</v>
      </c>
    </row>
    <row r="96" spans="1:13">
      <c r="A96" s="8" t="str">
        <f>IF('Shotokan Cup'!A98&lt;&gt;"",Dojo,"")</f>
        <v/>
      </c>
      <c r="B96" s="8" t="str">
        <f>IF('Shotokan Cup'!A98&lt;&gt;"",'Shotokan Cup'!A98&amp;" "&amp; 'Shotokan Cup'!B98,"")</f>
        <v/>
      </c>
      <c r="C96" s="8" t="str">
        <f>IF('Shotokan Cup'!B98&lt;&gt;"",'Shotokan Cup'!C98,"")</f>
        <v/>
      </c>
      <c r="D96" s="9" t="str">
        <f>IF('Shotokan Cup'!C98&lt;&gt;"",'Shotokan Cup'!D98,"")</f>
        <v/>
      </c>
      <c r="E96" s="28" t="str">
        <f>IF('Shotokan Cup'!E98&lt;&gt;"",VLOOKUP('Shotokan Cup'!E98,Parameter!$C$2:$D$8,2,FALSE),"")</f>
        <v/>
      </c>
      <c r="F96" s="8" t="str">
        <f>IF('Shotokan Cup'!F98="Ja","X","")</f>
        <v/>
      </c>
      <c r="G96" s="8" t="str">
        <f>IF('Shotokan Cup'!G98="Jiyu","X","")</f>
        <v/>
      </c>
      <c r="H96" s="8" t="str">
        <f>IF('Shotokan Cup'!G98="Kihon Ippon","X","")</f>
        <v/>
      </c>
      <c r="I96" s="8" t="str">
        <f>IF(LEN('Shotokan Cup'!H98)&gt;4,"Kata Team "&amp;Dojo&amp;" "&amp;RIGHT('Shotokan Cup'!H98,2),"")</f>
        <v/>
      </c>
      <c r="J96" s="8" t="str">
        <f>IF(LEN('Shotokan Cup'!I98)&gt;4,"Kumite Team "&amp;Dojo&amp;" "&amp;RIGHT('Shotokan Cup'!I98,2),"")</f>
        <v/>
      </c>
      <c r="K96">
        <f t="shared" si="3"/>
        <v>0</v>
      </c>
      <c r="L96">
        <f t="shared" si="4"/>
        <v>0</v>
      </c>
      <c r="M96">
        <f t="shared" si="5"/>
        <v>0</v>
      </c>
    </row>
    <row r="97" spans="1:13">
      <c r="A97" s="8" t="str">
        <f>IF('Shotokan Cup'!A99&lt;&gt;"",Dojo,"")</f>
        <v/>
      </c>
      <c r="B97" s="8" t="str">
        <f>IF('Shotokan Cup'!A99&lt;&gt;"",'Shotokan Cup'!A99&amp;" "&amp; 'Shotokan Cup'!B99,"")</f>
        <v/>
      </c>
      <c r="C97" s="8" t="str">
        <f>IF('Shotokan Cup'!B99&lt;&gt;"",'Shotokan Cup'!C99,"")</f>
        <v/>
      </c>
      <c r="D97" s="9" t="str">
        <f>IF('Shotokan Cup'!C99&lt;&gt;"",'Shotokan Cup'!D99,"")</f>
        <v/>
      </c>
      <c r="E97" s="28" t="str">
        <f>IF('Shotokan Cup'!E99&lt;&gt;"",VLOOKUP('Shotokan Cup'!E99,Parameter!$C$2:$D$8,2,FALSE),"")</f>
        <v/>
      </c>
      <c r="F97" s="8" t="str">
        <f>IF('Shotokan Cup'!F99="Ja","X","")</f>
        <v/>
      </c>
      <c r="G97" s="8" t="str">
        <f>IF('Shotokan Cup'!G99="Jiyu","X","")</f>
        <v/>
      </c>
      <c r="H97" s="8" t="str">
        <f>IF('Shotokan Cup'!G99="Kihon Ippon","X","")</f>
        <v/>
      </c>
      <c r="I97" s="8" t="str">
        <f>IF(LEN('Shotokan Cup'!H99)&gt;4,"Kata Team "&amp;Dojo&amp;" "&amp;RIGHT('Shotokan Cup'!H99,2),"")</f>
        <v/>
      </c>
      <c r="J97" s="8" t="str">
        <f>IF(LEN('Shotokan Cup'!I99)&gt;4,"Kumite Team "&amp;Dojo&amp;" "&amp;RIGHT('Shotokan Cup'!I99,2),"")</f>
        <v/>
      </c>
      <c r="K97">
        <f t="shared" si="3"/>
        <v>0</v>
      </c>
      <c r="L97">
        <f t="shared" si="4"/>
        <v>0</v>
      </c>
      <c r="M97">
        <f t="shared" si="5"/>
        <v>0</v>
      </c>
    </row>
    <row r="98" spans="1:13">
      <c r="A98" s="8" t="str">
        <f>IF('Shotokan Cup'!A100&lt;&gt;"",Dojo,"")</f>
        <v/>
      </c>
      <c r="B98" s="8" t="str">
        <f>IF('Shotokan Cup'!A100&lt;&gt;"",'Shotokan Cup'!A100&amp;" "&amp; 'Shotokan Cup'!B100,"")</f>
        <v/>
      </c>
      <c r="C98" s="8" t="str">
        <f>IF('Shotokan Cup'!B100&lt;&gt;"",'Shotokan Cup'!C100,"")</f>
        <v/>
      </c>
      <c r="D98" s="9" t="str">
        <f>IF('Shotokan Cup'!C100&lt;&gt;"",'Shotokan Cup'!D100,"")</f>
        <v/>
      </c>
      <c r="E98" s="28" t="str">
        <f>IF('Shotokan Cup'!E100&lt;&gt;"",VLOOKUP('Shotokan Cup'!E100,Parameter!$C$2:$D$8,2,FALSE),"")</f>
        <v/>
      </c>
      <c r="F98" s="8" t="str">
        <f>IF('Shotokan Cup'!F100="Ja","X","")</f>
        <v/>
      </c>
      <c r="G98" s="8" t="str">
        <f>IF('Shotokan Cup'!G100="Jiyu","X","")</f>
        <v/>
      </c>
      <c r="H98" s="8" t="str">
        <f>IF('Shotokan Cup'!G100="Kihon Ippon","X","")</f>
        <v/>
      </c>
      <c r="I98" s="8" t="str">
        <f>IF(LEN('Shotokan Cup'!H100)&gt;4,"Kata Team "&amp;Dojo&amp;" "&amp;RIGHT('Shotokan Cup'!H100,2),"")</f>
        <v/>
      </c>
      <c r="J98" s="8" t="str">
        <f>IF(LEN('Shotokan Cup'!I100)&gt;4,"Kumite Team "&amp;Dojo&amp;" "&amp;RIGHT('Shotokan Cup'!I100,2),"")</f>
        <v/>
      </c>
      <c r="K98">
        <f t="shared" si="3"/>
        <v>0</v>
      </c>
      <c r="L98">
        <f t="shared" si="4"/>
        <v>0</v>
      </c>
      <c r="M98">
        <f t="shared" si="5"/>
        <v>0</v>
      </c>
    </row>
    <row r="99" spans="1:13">
      <c r="A99" s="8" t="str">
        <f>IF('Shotokan Cup'!A101&lt;&gt;"",Dojo,"")</f>
        <v/>
      </c>
      <c r="B99" s="8" t="str">
        <f>IF('Shotokan Cup'!A101&lt;&gt;"",'Shotokan Cup'!A101&amp;" "&amp; 'Shotokan Cup'!B101,"")</f>
        <v/>
      </c>
      <c r="C99" s="8" t="str">
        <f>IF('Shotokan Cup'!B101&lt;&gt;"",'Shotokan Cup'!C101,"")</f>
        <v/>
      </c>
      <c r="D99" s="9" t="str">
        <f>IF('Shotokan Cup'!C101&lt;&gt;"",'Shotokan Cup'!D101,"")</f>
        <v/>
      </c>
      <c r="E99" s="28" t="str">
        <f>IF('Shotokan Cup'!E101&lt;&gt;"",VLOOKUP('Shotokan Cup'!E101,Parameter!$C$2:$D$8,2,FALSE),"")</f>
        <v/>
      </c>
      <c r="F99" s="8" t="str">
        <f>IF('Shotokan Cup'!F101="Ja","X","")</f>
        <v/>
      </c>
      <c r="G99" s="8" t="str">
        <f>IF('Shotokan Cup'!G101="Jiyu","X","")</f>
        <v/>
      </c>
      <c r="H99" s="8" t="str">
        <f>IF('Shotokan Cup'!G101="Kihon Ippon","X","")</f>
        <v/>
      </c>
      <c r="I99" s="8" t="str">
        <f>IF(LEN('Shotokan Cup'!H101)&gt;4,"Kata Team "&amp;Dojo&amp;" "&amp;RIGHT('Shotokan Cup'!H101,2),"")</f>
        <v/>
      </c>
      <c r="J99" s="8" t="str">
        <f>IF(LEN('Shotokan Cup'!I101)&gt;4,"Kumite Team "&amp;Dojo&amp;" "&amp;RIGHT('Shotokan Cup'!I101,2),"")</f>
        <v/>
      </c>
      <c r="K99">
        <f t="shared" si="3"/>
        <v>0</v>
      </c>
      <c r="L99">
        <f t="shared" si="4"/>
        <v>0</v>
      </c>
      <c r="M99">
        <f t="shared" si="5"/>
        <v>0</v>
      </c>
    </row>
    <row r="100" spans="1:13">
      <c r="A100" s="8" t="str">
        <f>IF('Shotokan Cup'!A102&lt;&gt;"",Dojo,"")</f>
        <v/>
      </c>
      <c r="B100" s="8" t="str">
        <f>IF('Shotokan Cup'!A102&lt;&gt;"",'Shotokan Cup'!A102&amp;" "&amp; 'Shotokan Cup'!B102,"")</f>
        <v/>
      </c>
      <c r="C100" s="8" t="str">
        <f>IF('Shotokan Cup'!B102&lt;&gt;"",'Shotokan Cup'!C102,"")</f>
        <v/>
      </c>
      <c r="D100" s="9" t="str">
        <f>IF('Shotokan Cup'!C102&lt;&gt;"",'Shotokan Cup'!D102,"")</f>
        <v/>
      </c>
      <c r="E100" s="28" t="str">
        <f>IF('Shotokan Cup'!E102&lt;&gt;"",VLOOKUP('Shotokan Cup'!E102,Parameter!$C$2:$D$8,2,FALSE),"")</f>
        <v/>
      </c>
      <c r="F100" s="8" t="str">
        <f>IF('Shotokan Cup'!F102="Ja","X","")</f>
        <v/>
      </c>
      <c r="G100" s="8" t="str">
        <f>IF('Shotokan Cup'!G102="Jiyu","X","")</f>
        <v/>
      </c>
      <c r="H100" s="8" t="str">
        <f>IF('Shotokan Cup'!G102="Kihon Ippon","X","")</f>
        <v/>
      </c>
      <c r="I100" s="8" t="str">
        <f>IF(LEN('Shotokan Cup'!H102)&gt;4,"Kata Team "&amp;Dojo&amp;" "&amp;RIGHT('Shotokan Cup'!H102,2),"")</f>
        <v/>
      </c>
      <c r="J100" s="8" t="str">
        <f>IF(LEN('Shotokan Cup'!I102)&gt;4,"Kumite Team "&amp;Dojo&amp;" "&amp;RIGHT('Shotokan Cup'!I102,2),"")</f>
        <v/>
      </c>
      <c r="K100">
        <f t="shared" si="3"/>
        <v>0</v>
      </c>
      <c r="L100">
        <f t="shared" si="4"/>
        <v>0</v>
      </c>
      <c r="M100">
        <f t="shared" si="5"/>
        <v>0</v>
      </c>
    </row>
    <row r="101" spans="1:13">
      <c r="A101" s="8" t="str">
        <f>IF('Shotokan Cup'!A103&lt;&gt;"",Dojo,"")</f>
        <v/>
      </c>
      <c r="B101" s="8" t="str">
        <f>IF('Shotokan Cup'!A103&lt;&gt;"",'Shotokan Cup'!A103&amp;" "&amp; 'Shotokan Cup'!B103,"")</f>
        <v/>
      </c>
      <c r="C101" s="8" t="str">
        <f>IF('Shotokan Cup'!B103&lt;&gt;"",'Shotokan Cup'!C103,"")</f>
        <v/>
      </c>
      <c r="D101" s="9" t="str">
        <f>IF('Shotokan Cup'!C103&lt;&gt;"",'Shotokan Cup'!D103,"")</f>
        <v/>
      </c>
      <c r="E101" s="28" t="str">
        <f>IF('Shotokan Cup'!E103&lt;&gt;"",VLOOKUP('Shotokan Cup'!E103,Parameter!$C$2:$D$8,2,FALSE),"")</f>
        <v/>
      </c>
      <c r="F101" s="8" t="str">
        <f>IF('Shotokan Cup'!F103="Ja","X","")</f>
        <v/>
      </c>
      <c r="G101" s="8" t="str">
        <f>IF('Shotokan Cup'!G103="Jiyu","X","")</f>
        <v/>
      </c>
      <c r="H101" s="8" t="str">
        <f>IF('Shotokan Cup'!G103="Kihon Ippon","X","")</f>
        <v/>
      </c>
      <c r="I101" s="8" t="str">
        <f>IF(LEN('Shotokan Cup'!H103)&gt;4,"Kata Team "&amp;Dojo&amp;" "&amp;RIGHT('Shotokan Cup'!H103,2),"")</f>
        <v/>
      </c>
      <c r="J101" s="8" t="str">
        <f>IF(LEN('Shotokan Cup'!I103)&gt;4,"Kumite Team "&amp;Dojo&amp;" "&amp;RIGHT('Shotokan Cup'!I103,2),"")</f>
        <v/>
      </c>
      <c r="K101">
        <f t="shared" si="3"/>
        <v>0</v>
      </c>
      <c r="L101">
        <f t="shared" si="4"/>
        <v>0</v>
      </c>
      <c r="M101">
        <f t="shared" si="5"/>
        <v>0</v>
      </c>
    </row>
  </sheetData>
  <sheetProtection password="EA73" sheet="1" objects="1" scenarios="1"/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605D-BE8A-1E40-A2EF-604B71446F07}">
  <dimension ref="A1"/>
  <sheetViews>
    <sheetView workbookViewId="0"/>
  </sheetViews>
  <sheetFormatPr baseColWidth="10" defaultRowHeight="1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Shotokan Cup</vt:lpstr>
      <vt:lpstr>Parameter</vt:lpstr>
      <vt:lpstr>Auslosung</vt:lpstr>
      <vt:lpstr>Tabelle1</vt:lpstr>
      <vt:lpstr>Dojo</vt:lpstr>
      <vt:lpstr>Geschlecht</vt:lpstr>
      <vt:lpstr>Gurt</vt:lpstr>
      <vt:lpstr>Kata</vt:lpstr>
      <vt:lpstr>Kata_Team_Nr</vt:lpstr>
      <vt:lpstr>Kumite</vt:lpstr>
      <vt:lpstr>Kumite_Team_Nr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Grutsch Eckhard (IT-SWE-CD1-T12)</dc:creator>
  <cp:lastModifiedBy>Microsoft Office User</cp:lastModifiedBy>
  <cp:lastPrinted>2015-08-30T21:03:55Z</cp:lastPrinted>
  <dcterms:created xsi:type="dcterms:W3CDTF">2015-03-11T14:08:04Z</dcterms:created>
  <dcterms:modified xsi:type="dcterms:W3CDTF">2023-09-10T17:15:37Z</dcterms:modified>
</cp:coreProperties>
</file>